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  <sheet name="Лист3" sheetId="3" r:id="rId3"/>
  </sheets>
  <calcPr calcId="124519" iterate="1"/>
</workbook>
</file>

<file path=xl/calcChain.xml><?xml version="1.0" encoding="utf-8"?>
<calcChain xmlns="http://schemas.openxmlformats.org/spreadsheetml/2006/main">
  <c r="G7" i="1"/>
  <c r="F7"/>
  <c r="H7"/>
  <c r="H89"/>
  <c r="H96"/>
  <c r="G54"/>
  <c r="G71"/>
  <c r="G72"/>
  <c r="G73"/>
  <c r="G74"/>
  <c r="G75"/>
  <c r="F54"/>
  <c r="F71"/>
  <c r="F72"/>
  <c r="F73"/>
  <c r="F74"/>
  <c r="F75"/>
  <c r="H122"/>
  <c r="H121" s="1"/>
  <c r="H120" s="1"/>
  <c r="H119" s="1"/>
  <c r="H118" s="1"/>
  <c r="G122"/>
  <c r="G121" s="1"/>
  <c r="G120" s="1"/>
  <c r="G119" s="1"/>
  <c r="G118" s="1"/>
  <c r="G99"/>
  <c r="G61"/>
  <c r="G60" s="1"/>
  <c r="G58"/>
  <c r="G57" s="1"/>
  <c r="H58"/>
  <c r="H57" s="1"/>
  <c r="H56" s="1"/>
  <c r="H61"/>
  <c r="H60" s="1"/>
  <c r="F61"/>
  <c r="F60" s="1"/>
  <c r="F58"/>
  <c r="F57" s="1"/>
  <c r="F56" s="1"/>
  <c r="H81"/>
  <c r="G81"/>
  <c r="F81"/>
  <c r="F83"/>
  <c r="G66"/>
  <c r="G65" s="1"/>
  <c r="F66"/>
  <c r="F65" s="1"/>
  <c r="H48"/>
  <c r="H46" s="1"/>
  <c r="G48"/>
  <c r="G47" s="1"/>
  <c r="G46" s="1"/>
  <c r="F48"/>
  <c r="F47" s="1"/>
  <c r="F46" s="1"/>
  <c r="H42"/>
  <c r="G40"/>
  <c r="F42"/>
  <c r="G42"/>
  <c r="H21"/>
  <c r="G21"/>
  <c r="F104"/>
  <c r="F80" l="1"/>
  <c r="H55"/>
  <c r="G56"/>
  <c r="G55" s="1"/>
  <c r="F55"/>
  <c r="H47"/>
  <c r="G39"/>
  <c r="H66"/>
  <c r="H65" s="1"/>
  <c r="H83"/>
  <c r="H80" s="1"/>
  <c r="H104"/>
  <c r="H103" s="1"/>
  <c r="H102" s="1"/>
  <c r="G104"/>
  <c r="G103" s="1"/>
  <c r="G83"/>
  <c r="G80" s="1"/>
  <c r="F99"/>
  <c r="F103"/>
  <c r="F102" s="1"/>
  <c r="G102" l="1"/>
  <c r="G101" s="1"/>
  <c r="F101"/>
  <c r="H101"/>
  <c r="H99" l="1"/>
  <c r="F86"/>
  <c r="F85" s="1"/>
  <c r="G86"/>
  <c r="G85" s="1"/>
  <c r="H86"/>
  <c r="H85" s="1"/>
  <c r="H79" s="1"/>
  <c r="H78" s="1"/>
  <c r="H17"/>
  <c r="G17"/>
  <c r="F17"/>
  <c r="F21"/>
  <c r="H116"/>
  <c r="H115" s="1"/>
  <c r="H114" s="1"/>
  <c r="H113" s="1"/>
  <c r="H112" s="1"/>
  <c r="G116"/>
  <c r="G115"/>
  <c r="G114" s="1"/>
  <c r="G113" s="1"/>
  <c r="G112" s="1"/>
  <c r="H110"/>
  <c r="H109" s="1"/>
  <c r="H108" s="1"/>
  <c r="G110"/>
  <c r="G109" s="1"/>
  <c r="G108" s="1"/>
  <c r="H107"/>
  <c r="H106" s="1"/>
  <c r="G107"/>
  <c r="G106" s="1"/>
  <c r="H97"/>
  <c r="G97"/>
  <c r="G96" s="1"/>
  <c r="H94"/>
  <c r="H93" s="1"/>
  <c r="G94"/>
  <c r="G93" s="1"/>
  <c r="H91"/>
  <c r="G91"/>
  <c r="H90"/>
  <c r="G90"/>
  <c r="H69"/>
  <c r="H68" s="1"/>
  <c r="H64" s="1"/>
  <c r="G69"/>
  <c r="G68" s="1"/>
  <c r="H52"/>
  <c r="G52"/>
  <c r="G51" s="1"/>
  <c r="G50" s="1"/>
  <c r="H51"/>
  <c r="H50" s="1"/>
  <c r="H40"/>
  <c r="H39" s="1"/>
  <c r="H38" s="1"/>
  <c r="H37" s="1"/>
  <c r="H36" s="1"/>
  <c r="G38"/>
  <c r="G37" s="1"/>
  <c r="G36" s="1"/>
  <c r="H34"/>
  <c r="G34"/>
  <c r="H33"/>
  <c r="G33"/>
  <c r="H32"/>
  <c r="G32"/>
  <c r="G31" s="1"/>
  <c r="H31"/>
  <c r="H29"/>
  <c r="G29"/>
  <c r="H28"/>
  <c r="G28"/>
  <c r="H27"/>
  <c r="G27"/>
  <c r="G26" s="1"/>
  <c r="H26"/>
  <c r="H24"/>
  <c r="G24"/>
  <c r="H23"/>
  <c r="G23"/>
  <c r="H19"/>
  <c r="G19"/>
  <c r="H12"/>
  <c r="H11" s="1"/>
  <c r="H10" s="1"/>
  <c r="H9" s="1"/>
  <c r="H8" s="1"/>
  <c r="G12"/>
  <c r="G11" s="1"/>
  <c r="G10" s="1"/>
  <c r="G9" s="1"/>
  <c r="G8" s="1"/>
  <c r="H45" l="1"/>
  <c r="H44" s="1"/>
  <c r="G45"/>
  <c r="G44" s="1"/>
  <c r="F79"/>
  <c r="F78" s="1"/>
  <c r="G79"/>
  <c r="G78" s="1"/>
  <c r="G63"/>
  <c r="G64"/>
  <c r="G89"/>
  <c r="H63"/>
  <c r="H54" s="1"/>
  <c r="H16"/>
  <c r="H15" s="1"/>
  <c r="G16"/>
  <c r="G15" s="1"/>
  <c r="G14" s="1"/>
  <c r="F19"/>
  <c r="F16" s="1"/>
  <c r="F69"/>
  <c r="F68" s="1"/>
  <c r="F64" s="1"/>
  <c r="F24"/>
  <c r="F23" s="1"/>
  <c r="H88" l="1"/>
  <c r="H77" s="1"/>
  <c r="H124" s="1"/>
  <c r="G88"/>
  <c r="G77" s="1"/>
  <c r="G124" s="1"/>
  <c r="F15"/>
  <c r="F14" s="1"/>
  <c r="H14"/>
  <c r="F63"/>
  <c r="F116"/>
  <c r="F115" s="1"/>
  <c r="F114" s="1"/>
  <c r="F113" s="1"/>
  <c r="F112" s="1"/>
  <c r="F110"/>
  <c r="F109" s="1"/>
  <c r="F108" s="1"/>
  <c r="F97"/>
  <c r="F96" s="1"/>
  <c r="F94"/>
  <c r="F93" s="1"/>
  <c r="F91"/>
  <c r="F90" s="1"/>
  <c r="F52"/>
  <c r="F51" s="1"/>
  <c r="F50" s="1"/>
  <c r="F40"/>
  <c r="F34"/>
  <c r="F33"/>
  <c r="F32" s="1"/>
  <c r="F31" s="1"/>
  <c r="F29"/>
  <c r="F28" s="1"/>
  <c r="F27" s="1"/>
  <c r="F26" s="1"/>
  <c r="F12"/>
  <c r="F11" s="1"/>
  <c r="F10" s="1"/>
  <c r="F9" s="1"/>
  <c r="F8" s="1"/>
  <c r="F89" l="1"/>
  <c r="F88" s="1"/>
  <c r="F77" s="1"/>
  <c r="F124" s="1"/>
  <c r="F45"/>
  <c r="F44" s="1"/>
  <c r="F107"/>
  <c r="F106" s="1"/>
  <c r="F39"/>
  <c r="F38" s="1"/>
  <c r="F37" s="1"/>
  <c r="F36" s="1"/>
</calcChain>
</file>

<file path=xl/sharedStrings.xml><?xml version="1.0" encoding="utf-8"?>
<sst xmlns="http://schemas.openxmlformats.org/spreadsheetml/2006/main" count="471" uniqueCount="128">
  <si>
    <t>Наименование показателя</t>
  </si>
  <si>
    <t>раздел</t>
  </si>
  <si>
    <t>подраздел</t>
  </si>
  <si>
    <t>целевая статья</t>
  </si>
  <si>
    <t>вид расходов</t>
  </si>
  <si>
    <t>Сумма</t>
  </si>
  <si>
    <t>Общегосударственные вопросы</t>
  </si>
  <si>
    <t>01</t>
  </si>
  <si>
    <t>02</t>
  </si>
  <si>
    <t>Глава муниципального образования</t>
  </si>
  <si>
    <t>100</t>
  </si>
  <si>
    <t>Расходы на выплаты персоналу государственных (муниципальных) органов</t>
  </si>
  <si>
    <t>120</t>
  </si>
  <si>
    <t>03</t>
  </si>
  <si>
    <t>200</t>
  </si>
  <si>
    <t>240</t>
  </si>
  <si>
    <t>Иные бюджетные ассигнования</t>
  </si>
  <si>
    <t>800</t>
  </si>
  <si>
    <t>850</t>
  </si>
  <si>
    <t>04</t>
  </si>
  <si>
    <t>Резервные фонды</t>
  </si>
  <si>
    <t>11</t>
  </si>
  <si>
    <t>Резервные фонды местных администраций</t>
  </si>
  <si>
    <t>Резервные средства</t>
  </si>
  <si>
    <t>Национальная оборона</t>
  </si>
  <si>
    <t>Мобилизационная и вневойсковая подготовка</t>
  </si>
  <si>
    <t>Национальная экономика</t>
  </si>
  <si>
    <t>05</t>
  </si>
  <si>
    <t>Дорожное хозяйство (дорожные фонды)</t>
  </si>
  <si>
    <t>09</t>
  </si>
  <si>
    <t>Жилищно-коммунальное хозяйство</t>
  </si>
  <si>
    <t>Благоустройство</t>
  </si>
  <si>
    <t>08</t>
  </si>
  <si>
    <t>Культура</t>
  </si>
  <si>
    <t/>
  </si>
  <si>
    <t>Социальная политика</t>
  </si>
  <si>
    <t>10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</si>
  <si>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</si>
  <si>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</si>
  <si>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</si>
  <si>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Таблица 1</t>
  </si>
  <si>
    <t>тыс. рублей</t>
  </si>
  <si>
    <t>Национальная безопасность и правоохранительная деятельность</t>
  </si>
  <si>
    <t>Мероприятия по предупреждению и ликвидации последствий чрезвычайных ситуаций и стихийных бедствий</t>
  </si>
  <si>
    <t>Всего расходов</t>
  </si>
  <si>
    <t>Расходы на содержание органов местного самоуправления</t>
  </si>
  <si>
    <t>06</t>
  </si>
  <si>
    <t>Межбюджетные трансферты</t>
  </si>
  <si>
    <t>Иные межбюджетные трансферты</t>
  </si>
  <si>
    <t>500</t>
  </si>
  <si>
    <t xml:space="preserve">Культура, кинематография </t>
  </si>
  <si>
    <t>540</t>
  </si>
  <si>
    <t>99 0 00 00000</t>
  </si>
  <si>
    <t>99 0 00 03000</t>
  </si>
  <si>
    <t>99 0 00 03120</t>
  </si>
  <si>
    <t>99 0 00 20550</t>
  </si>
  <si>
    <t xml:space="preserve">99 0 00 20550 </t>
  </si>
  <si>
    <t>99 0 00 51180</t>
  </si>
  <si>
    <t>99 0 00 18010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</si>
  <si>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</si>
  <si>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</si>
  <si>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</si>
  <si>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 xml:space="preserve">Публичные нормативные социальные выплаты гражданам 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</si>
  <si>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</si>
  <si>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</si>
  <si>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Расходы на осуществление первичного воинского учета на территориях, где отсутствуют военные комиссариаты, за счет средств федерального бюджета</t>
  </si>
  <si>
    <t>Непрограммные направления местного бюджета</t>
  </si>
  <si>
    <t>99 0 00 03110</t>
  </si>
  <si>
    <t xml:space="preserve">Средства передаваемые на осуществление части переданных полномочий поселения по осуществлению внешнего муниципального контроля </t>
  </si>
  <si>
    <t>99 0 00 84010</t>
  </si>
  <si>
    <t>Уличное освещение</t>
  </si>
  <si>
    <t>99 0 00 06010</t>
  </si>
  <si>
    <t>Организация ритуальных услуг и содержание мест захоронения</t>
  </si>
  <si>
    <t>99 0 00 06040</t>
  </si>
  <si>
    <t>99 0 00 02020</t>
  </si>
  <si>
    <t>99 0 00 06060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</si>
  <si>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</si>
  <si>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Закупка товаров, работ и услуг для обеспечения государственных (муниципальных) нужд</t>
  </si>
  <si>
    <t>Расходы на выплаты по оплате труда и содержание органов местного самоуправления Северного района Новосибирской области</t>
  </si>
  <si>
    <t xml:space="preserve"> Закупка товаров, работ и услуг для обеспечения государственных (муниципальных) нужд</t>
  </si>
  <si>
    <t>Расходы на осуществление отдельных государственных полномочий Новосибирской области по решению вопросов в сфере административных правонарушений за счет средств областного бюджета</t>
  </si>
  <si>
    <t>99 0 00 70190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</si>
  <si>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средств местного бюджета</t>
  </si>
  <si>
    <t>99 0 00 80760</t>
  </si>
  <si>
    <t>Прочие мероприятия по благоустройству поселений</t>
  </si>
  <si>
    <t>2023 год</t>
  </si>
  <si>
    <t>2022 год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</si>
  <si>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</si>
  <si>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восстановления и развития автодорог местного значения, в том числе мероприятия по созданию, восстановлению и содержанию элементов обустройства автомобильных дорог за счет субсидий местным бюджетам на осуществление дорожной деятельности в отношении автомобильных дорог местного значения</t>
  </si>
  <si>
    <t>99 0 00 70760</t>
  </si>
  <si>
    <t>Жилищное хозяйство</t>
  </si>
  <si>
    <t>Мероприятия в области жилищного хозяйства</t>
  </si>
  <si>
    <t>99 0 00 04020</t>
  </si>
  <si>
    <t>Взносы на капитальный ремонт общего имущества в многоквартирных домах</t>
  </si>
  <si>
    <t>99 0 00 05030</t>
  </si>
  <si>
    <t>Поддержка в сфере культуры, проведение мероприятий в сфере культуры</t>
  </si>
  <si>
    <t>99 0 00 00750</t>
  </si>
  <si>
    <t>Реализация регионального проекта "Формирование комфортной городской среды"</t>
  </si>
  <si>
    <t>99 0 F2 00000</t>
  </si>
  <si>
    <t>Реализация программ формирования современной городской среды</t>
  </si>
  <si>
    <t>99 0 F2 55550</t>
  </si>
  <si>
    <t>Благоустройство общественных пространств</t>
  </si>
  <si>
    <t>99 0 F2 55552</t>
  </si>
  <si>
    <t>Условно утвержденные расходы</t>
  </si>
  <si>
    <t>99</t>
  </si>
  <si>
    <t>УСЛОВНО УТВЕРЖДЕННЫЕ РАСХОДЫ</t>
  </si>
  <si>
    <t>99 0 00 99990</t>
  </si>
  <si>
    <t>Распределение бюджетных ассигнований  по разделам, подразделам, целевым статьям (муниципальным программам и непрограммным направлениям деятельности),  группам (группам и подгруппам) видов расходов классификации расходов бюджетов на 2022 год и плановый период 2023 и 2024годов</t>
  </si>
  <si>
    <t>2024год</t>
  </si>
  <si>
    <t>Мероприятия по обеспечению пожарной части</t>
  </si>
  <si>
    <t>99 0 00 18030</t>
  </si>
  <si>
    <t>Водное хозяйство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</si>
  <si>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областного бюджета</t>
  </si>
  <si>
    <t>Поддержание безопасного технического состояния гидротехнического  гидротехнических сооружений Северного района Новосибирской области за счет местного бюджета</t>
  </si>
  <si>
    <t>99 0 00 70860</t>
  </si>
  <si>
    <t>99 0 00 80860</t>
  </si>
  <si>
    <t>81 0 00 00000</t>
  </si>
  <si>
    <t>Другие вопросы в области национальной экономики</t>
  </si>
  <si>
    <t>12</t>
  </si>
  <si>
    <t>Муниципальная программа "О развитии субъектов малогои среднего предпринимательства"</t>
  </si>
  <si>
    <t>Основные мероприятия "Развития инфраструктуры поддержки малого предпринимательства "</t>
  </si>
  <si>
    <t>Реализация мероприятий муниципальной программы  "Развитие субъектов малого и среднего предпринимательства Северного сельсовета Северного района Новосибирской области на 2021-2023гг</t>
  </si>
  <si>
    <t>81 0 02 00000</t>
  </si>
  <si>
    <t>Инные бюджетные ассигнования</t>
  </si>
  <si>
    <t>Субсидия юридическим лицам (кроме некомерческих организаций)индивидуальным предпринимателям ,физическим лицам-производителям товаров ,работ и услуг</t>
  </si>
  <si>
    <t>810</t>
  </si>
  <si>
    <t>81 0 02 80009</t>
  </si>
  <si>
    <t xml:space="preserve">                                                             Приложение 3                                                                                              к  решению  Совета депутатов Северного сельсовета Северного района Новосибирской области "О местном бюджете Северного сельсовета Северного района Новосибирской области на  2022 год и плановый период 2023 и 2024 годов"</t>
  </si>
</sst>
</file>

<file path=xl/styles.xml><?xml version="1.0" encoding="utf-8"?>
<styleSheet xmlns="http://schemas.openxmlformats.org/spreadsheetml/2006/main">
  <numFmts count="4">
    <numFmt numFmtId="164" formatCode="00"/>
    <numFmt numFmtId="165" formatCode="000\ 00\ 00"/>
    <numFmt numFmtId="166" formatCode="000"/>
    <numFmt numFmtId="167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</font>
    <font>
      <b/>
      <sz val="11"/>
      <color rgb="FF000000"/>
      <name val="Arial"/>
      <family val="2"/>
      <charset val="204"/>
    </font>
    <font>
      <sz val="12"/>
      <name val="Calibri"/>
      <family val="2"/>
      <scheme val="minor"/>
    </font>
    <font>
      <b/>
      <sz val="12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2" fillId="0" borderId="0"/>
    <xf numFmtId="0" fontId="16" fillId="0" borderId="0"/>
    <xf numFmtId="0" fontId="1" fillId="0" borderId="0"/>
  </cellStyleXfs>
  <cellXfs count="133">
    <xf numFmtId="0" fontId="0" fillId="0" borderId="0" xfId="0"/>
    <xf numFmtId="0" fontId="7" fillId="0" borderId="1" xfId="0" applyFont="1" applyBorder="1"/>
    <xf numFmtId="49" fontId="7" fillId="0" borderId="1" xfId="0" applyNumberFormat="1" applyFont="1" applyBorder="1"/>
    <xf numFmtId="0" fontId="7" fillId="0" borderId="1" xfId="0" applyFont="1" applyBorder="1" applyAlignment="1">
      <alignment vertical="justify" wrapText="1"/>
    </xf>
    <xf numFmtId="0" fontId="6" fillId="0" borderId="1" xfId="0" applyFont="1" applyBorder="1" applyAlignment="1">
      <alignment wrapText="1"/>
    </xf>
    <xf numFmtId="49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/>
    <xf numFmtId="164" fontId="10" fillId="0" borderId="2" xfId="1" applyNumberFormat="1" applyFont="1" applyFill="1" applyBorder="1" applyAlignment="1" applyProtection="1">
      <alignment horizontal="left"/>
      <protection hidden="1"/>
    </xf>
    <xf numFmtId="164" fontId="10" fillId="0" borderId="3" xfId="1" applyNumberFormat="1" applyFont="1" applyFill="1" applyBorder="1" applyAlignment="1" applyProtection="1">
      <alignment horizontal="left"/>
      <protection hidden="1"/>
    </xf>
    <xf numFmtId="165" fontId="10" fillId="0" borderId="2" xfId="1" applyNumberFormat="1" applyFont="1" applyFill="1" applyBorder="1" applyAlignment="1" applyProtection="1">
      <alignment horizontal="left" wrapText="1"/>
      <protection hidden="1"/>
    </xf>
    <xf numFmtId="165" fontId="6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left"/>
    </xf>
    <xf numFmtId="165" fontId="8" fillId="0" borderId="1" xfId="0" applyNumberFormat="1" applyFont="1" applyBorder="1" applyAlignment="1">
      <alignment horizontal="left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1" applyNumberFormat="1" applyFont="1" applyFill="1" applyAlignment="1" applyProtection="1">
      <alignment wrapText="1"/>
      <protection hidden="1"/>
    </xf>
    <xf numFmtId="0" fontId="11" fillId="0" borderId="0" xfId="1" applyNumberFormat="1" applyFont="1" applyFill="1" applyAlignment="1" applyProtection="1">
      <alignment horizontal="right" vertical="center"/>
      <protection hidden="1"/>
    </xf>
    <xf numFmtId="167" fontId="10" fillId="0" borderId="1" xfId="0" applyNumberFormat="1" applyFont="1" applyBorder="1"/>
    <xf numFmtId="0" fontId="12" fillId="0" borderId="1" xfId="0" applyFont="1" applyBorder="1"/>
    <xf numFmtId="0" fontId="10" fillId="0" borderId="1" xfId="0" applyFont="1" applyBorder="1"/>
    <xf numFmtId="167" fontId="12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166" fontId="10" fillId="0" borderId="1" xfId="1" applyNumberFormat="1" applyFont="1" applyFill="1" applyBorder="1" applyAlignment="1" applyProtection="1">
      <alignment horizontal="right"/>
      <protection hidden="1"/>
    </xf>
    <xf numFmtId="165" fontId="6" fillId="0" borderId="1" xfId="0" applyNumberFormat="1" applyFont="1" applyBorder="1" applyAlignment="1"/>
    <xf numFmtId="165" fontId="12" fillId="0" borderId="2" xfId="1" applyNumberFormat="1" applyFont="1" applyFill="1" applyBorder="1" applyAlignment="1" applyProtection="1">
      <alignment horizontal="left" wrapText="1"/>
      <protection hidden="1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9" fontId="7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10" fillId="0" borderId="1" xfId="1" applyNumberFormat="1" applyFont="1" applyFill="1" applyBorder="1" applyAlignment="1" applyProtection="1">
      <alignment horizontal="right" vertical="center"/>
      <protection hidden="1"/>
    </xf>
    <xf numFmtId="0" fontId="17" fillId="0" borderId="1" xfId="1" applyNumberFormat="1" applyFont="1" applyFill="1" applyBorder="1" applyAlignment="1" applyProtection="1">
      <alignment horizontal="left" vertical="center" wrapText="1"/>
      <protection hidden="1"/>
    </xf>
    <xf numFmtId="0" fontId="6" fillId="0" borderId="4" xfId="0" applyFont="1" applyBorder="1" applyAlignment="1">
      <alignment wrapText="1"/>
    </xf>
    <xf numFmtId="49" fontId="10" fillId="0" borderId="1" xfId="0" applyNumberFormat="1" applyFont="1" applyBorder="1"/>
    <xf numFmtId="165" fontId="10" fillId="0" borderId="1" xfId="0" applyNumberFormat="1" applyFont="1" applyBorder="1" applyAlignment="1">
      <alignment horizontal="left"/>
    </xf>
    <xf numFmtId="0" fontId="18" fillId="0" borderId="0" xfId="0" applyFont="1" applyAlignment="1">
      <alignment wrapText="1"/>
    </xf>
    <xf numFmtId="165" fontId="19" fillId="0" borderId="1" xfId="0" applyNumberFormat="1" applyFont="1" applyBorder="1" applyAlignment="1">
      <alignment horizontal="left"/>
    </xf>
    <xf numFmtId="49" fontId="12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wrapText="1"/>
    </xf>
    <xf numFmtId="49" fontId="19" fillId="0" borderId="1" xfId="0" applyNumberFormat="1" applyFont="1" applyBorder="1"/>
    <xf numFmtId="49" fontId="19" fillId="0" borderId="1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wrapText="1"/>
    </xf>
    <xf numFmtId="49" fontId="11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right"/>
    </xf>
    <xf numFmtId="167" fontId="11" fillId="2" borderId="1" xfId="0" applyNumberFormat="1" applyFont="1" applyFill="1" applyBorder="1"/>
    <xf numFmtId="49" fontId="11" fillId="2" borderId="1" xfId="0" applyNumberFormat="1" applyFont="1" applyFill="1" applyBorder="1" applyAlignment="1">
      <alignment horizontal="right"/>
    </xf>
    <xf numFmtId="0" fontId="11" fillId="2" borderId="2" xfId="1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20" fillId="0" borderId="2" xfId="1" applyNumberFormat="1" applyFont="1" applyFill="1" applyBorder="1" applyAlignment="1" applyProtection="1">
      <alignment horizontal="left" vertical="center" wrapText="1"/>
      <protection hidden="1"/>
    </xf>
    <xf numFmtId="49" fontId="21" fillId="0" borderId="2" xfId="0" applyNumberFormat="1" applyFont="1" applyBorder="1"/>
    <xf numFmtId="49" fontId="21" fillId="0" borderId="3" xfId="0" applyNumberFormat="1" applyFont="1" applyBorder="1"/>
    <xf numFmtId="165" fontId="21" fillId="0" borderId="2" xfId="0" applyNumberFormat="1" applyFont="1" applyBorder="1" applyAlignment="1">
      <alignment horizontal="left"/>
    </xf>
    <xf numFmtId="49" fontId="21" fillId="0" borderId="1" xfId="0" applyNumberFormat="1" applyFont="1" applyBorder="1"/>
    <xf numFmtId="49" fontId="22" fillId="0" borderId="1" xfId="0" applyNumberFormat="1" applyFont="1" applyBorder="1"/>
    <xf numFmtId="164" fontId="12" fillId="0" borderId="2" xfId="1" applyNumberFormat="1" applyFont="1" applyFill="1" applyBorder="1" applyAlignment="1" applyProtection="1">
      <alignment horizontal="left"/>
      <protection hidden="1"/>
    </xf>
    <xf numFmtId="164" fontId="12" fillId="0" borderId="3" xfId="1" applyNumberFormat="1" applyFont="1" applyFill="1" applyBorder="1" applyAlignment="1" applyProtection="1">
      <alignment horizontal="left"/>
      <protection hidden="1"/>
    </xf>
    <xf numFmtId="49" fontId="12" fillId="0" borderId="1" xfId="0" applyNumberFormat="1" applyFont="1" applyBorder="1"/>
    <xf numFmtId="167" fontId="12" fillId="3" borderId="1" xfId="0" applyNumberFormat="1" applyFont="1" applyFill="1" applyBorder="1"/>
    <xf numFmtId="0" fontId="7" fillId="3" borderId="1" xfId="0" applyFont="1" applyFill="1" applyBorder="1" applyAlignment="1">
      <alignment wrapText="1"/>
    </xf>
    <xf numFmtId="49" fontId="7" fillId="3" borderId="1" xfId="0" applyNumberFormat="1" applyFont="1" applyFill="1" applyBorder="1"/>
    <xf numFmtId="165" fontId="7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7" fillId="3" borderId="1" xfId="0" applyFont="1" applyFill="1" applyBorder="1"/>
    <xf numFmtId="0" fontId="12" fillId="3" borderId="1" xfId="1" applyNumberFormat="1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49" fontId="13" fillId="0" borderId="1" xfId="0" applyNumberFormat="1" applyFont="1" applyBorder="1"/>
    <xf numFmtId="165" fontId="13" fillId="0" borderId="1" xfId="0" applyNumberFormat="1" applyFont="1" applyBorder="1" applyAlignment="1">
      <alignment horizontal="left"/>
    </xf>
    <xf numFmtId="49" fontId="23" fillId="0" borderId="1" xfId="0" applyNumberFormat="1" applyFont="1" applyBorder="1" applyAlignment="1">
      <alignment horizontal="right"/>
    </xf>
    <xf numFmtId="0" fontId="13" fillId="2" borderId="1" xfId="1" applyNumberFormat="1" applyFont="1" applyFill="1" applyBorder="1" applyAlignment="1" applyProtection="1">
      <alignment horizontal="left" vertical="center" wrapText="1"/>
      <protection hidden="1"/>
    </xf>
    <xf numFmtId="49" fontId="13" fillId="2" borderId="1" xfId="0" applyNumberFormat="1" applyFont="1" applyFill="1" applyBorder="1"/>
    <xf numFmtId="165" fontId="13" fillId="2" borderId="1" xfId="0" applyNumberFormat="1" applyFont="1" applyFill="1" applyBorder="1" applyAlignment="1">
      <alignment horizontal="left"/>
    </xf>
    <xf numFmtId="167" fontId="13" fillId="2" borderId="1" xfId="0" applyNumberFormat="1" applyFont="1" applyFill="1" applyBorder="1"/>
    <xf numFmtId="166" fontId="12" fillId="0" borderId="1" xfId="1" applyNumberFormat="1" applyFont="1" applyFill="1" applyBorder="1" applyAlignment="1" applyProtection="1">
      <alignment horizontal="right"/>
      <protection hidden="1"/>
    </xf>
    <xf numFmtId="0" fontId="0" fillId="0" borderId="0" xfId="0"/>
    <xf numFmtId="0" fontId="7" fillId="0" borderId="1" xfId="0" applyFont="1" applyBorder="1"/>
    <xf numFmtId="0" fontId="0" fillId="0" borderId="1" xfId="0" applyBorder="1"/>
    <xf numFmtId="165" fontId="0" fillId="0" borderId="0" xfId="0" applyNumberFormat="1"/>
    <xf numFmtId="49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/>
    </xf>
    <xf numFmtId="165" fontId="0" fillId="0" borderId="1" xfId="0" applyNumberFormat="1" applyBorder="1"/>
    <xf numFmtId="167" fontId="12" fillId="0" borderId="1" xfId="0" applyNumberFormat="1" applyFont="1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/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1" applyNumberFormat="1" applyFont="1" applyFill="1" applyBorder="1" applyAlignment="1" applyProtection="1">
      <alignment horizontal="left" vertical="center" wrapText="1"/>
      <protection hidden="1"/>
    </xf>
    <xf numFmtId="0" fontId="1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164" fontId="10" fillId="0" borderId="1" xfId="1" applyNumberFormat="1" applyFont="1" applyFill="1" applyBorder="1" applyAlignment="1" applyProtection="1">
      <alignment horizontal="left"/>
      <protection hidden="1"/>
    </xf>
    <xf numFmtId="165" fontId="8" fillId="0" borderId="1" xfId="0" applyNumberFormat="1" applyFont="1" applyBorder="1"/>
    <xf numFmtId="164" fontId="12" fillId="0" borderId="1" xfId="1" applyNumberFormat="1" applyFont="1" applyFill="1" applyBorder="1" applyAlignment="1" applyProtection="1">
      <alignment horizontal="left"/>
      <protection hidden="1"/>
    </xf>
    <xf numFmtId="165" fontId="12" fillId="0" borderId="1" xfId="1" applyNumberFormat="1" applyFont="1" applyFill="1" applyBorder="1" applyAlignment="1" applyProtection="1">
      <alignment horizontal="right" wrapText="1"/>
      <protection hidden="1"/>
    </xf>
    <xf numFmtId="167" fontId="10" fillId="0" borderId="1" xfId="0" applyNumberFormat="1" applyFont="1" applyBorder="1"/>
    <xf numFmtId="167" fontId="12" fillId="0" borderId="1" xfId="0" applyNumberFormat="1" applyFont="1" applyBorder="1"/>
    <xf numFmtId="166" fontId="10" fillId="0" borderId="1" xfId="1" applyNumberFormat="1" applyFont="1" applyFill="1" applyBorder="1" applyAlignment="1" applyProtection="1">
      <alignment horizontal="right"/>
      <protection hidden="1"/>
    </xf>
    <xf numFmtId="0" fontId="6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3" fillId="2" borderId="1" xfId="0" applyFont="1" applyFill="1" applyBorder="1" applyAlignment="1">
      <alignment wrapText="1"/>
    </xf>
    <xf numFmtId="0" fontId="0" fillId="0" borderId="0" xfId="0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1" applyNumberFormat="1" applyFont="1" applyFill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right" wrapText="1"/>
      <protection hidden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3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5"/>
  <sheetViews>
    <sheetView tabSelected="1" zoomScale="90" zoomScaleNormal="90" workbookViewId="0">
      <selection activeCell="O3" sqref="O3"/>
    </sheetView>
  </sheetViews>
  <sheetFormatPr defaultRowHeight="15"/>
  <cols>
    <col min="1" max="1" width="54.5703125" customWidth="1"/>
    <col min="3" max="3" width="10.42578125" customWidth="1"/>
    <col min="4" max="4" width="14" customWidth="1"/>
    <col min="5" max="5" width="8.140625" style="38" customWidth="1"/>
    <col min="6" max="6" width="12.85546875" customWidth="1"/>
    <col min="7" max="7" width="10.28515625" customWidth="1"/>
    <col min="8" max="8" width="11.140625" bestFit="1" customWidth="1"/>
  </cols>
  <sheetData>
    <row r="1" spans="1:8" ht="105.75" customHeight="1">
      <c r="B1" s="124" t="s">
        <v>127</v>
      </c>
      <c r="C1" s="124"/>
      <c r="D1" s="124"/>
      <c r="E1" s="124"/>
      <c r="F1" s="124"/>
      <c r="G1" s="124"/>
      <c r="H1" s="124"/>
    </row>
    <row r="2" spans="1:8" ht="15.75" customHeight="1">
      <c r="A2" s="25"/>
      <c r="B2" s="25"/>
      <c r="C2" s="25"/>
      <c r="D2" s="25"/>
      <c r="E2" s="132" t="s">
        <v>40</v>
      </c>
      <c r="F2" s="132"/>
      <c r="G2" s="132"/>
      <c r="H2" s="132"/>
    </row>
    <row r="3" spans="1:8" ht="77.25" customHeight="1">
      <c r="A3" s="131" t="s">
        <v>107</v>
      </c>
      <c r="B3" s="131"/>
      <c r="C3" s="131"/>
      <c r="D3" s="131"/>
      <c r="E3" s="131"/>
      <c r="F3" s="131"/>
      <c r="G3" s="131"/>
      <c r="H3" s="131"/>
    </row>
    <row r="4" spans="1:8" ht="15.75">
      <c r="H4" s="26" t="s">
        <v>41</v>
      </c>
    </row>
    <row r="5" spans="1:8" ht="15" customHeight="1">
      <c r="A5" s="125" t="s">
        <v>0</v>
      </c>
      <c r="B5" s="126"/>
      <c r="C5" s="126"/>
      <c r="D5" s="126"/>
      <c r="E5" s="127"/>
      <c r="F5" s="128" t="s">
        <v>5</v>
      </c>
      <c r="G5" s="129"/>
      <c r="H5" s="130"/>
    </row>
    <row r="6" spans="1:8" ht="51.75" customHeight="1">
      <c r="A6" s="125"/>
      <c r="B6" s="7" t="s">
        <v>1</v>
      </c>
      <c r="C6" s="31" t="s">
        <v>2</v>
      </c>
      <c r="D6" s="7" t="s">
        <v>3</v>
      </c>
      <c r="E6" s="37" t="s">
        <v>4</v>
      </c>
      <c r="F6" s="67" t="s">
        <v>86</v>
      </c>
      <c r="G6" s="67" t="s">
        <v>85</v>
      </c>
      <c r="H6" s="67" t="s">
        <v>108</v>
      </c>
    </row>
    <row r="7" spans="1:8" ht="15.75">
      <c r="A7" s="84" t="s">
        <v>6</v>
      </c>
      <c r="B7" s="80" t="s">
        <v>7</v>
      </c>
      <c r="C7" s="80"/>
      <c r="D7" s="80"/>
      <c r="E7" s="82"/>
      <c r="F7" s="78">
        <f>+F8+F14+F26+F31</f>
        <v>7014.3000000000011</v>
      </c>
      <c r="G7" s="78">
        <f>+G8+G14+G26+G31</f>
        <v>7014.3000000000011</v>
      </c>
      <c r="H7" s="78">
        <f>+H8+H14+H26+H31</f>
        <v>7014.3000000000011</v>
      </c>
    </row>
    <row r="8" spans="1:8" ht="36" customHeight="1">
      <c r="A8" s="3" t="s">
        <v>63</v>
      </c>
      <c r="B8" s="2" t="s">
        <v>7</v>
      </c>
      <c r="C8" s="2" t="s">
        <v>8</v>
      </c>
      <c r="D8" s="2"/>
      <c r="E8" s="39"/>
      <c r="F8" s="28">
        <f t="shared" ref="F8:H12" si="0">F9</f>
        <v>826.5</v>
      </c>
      <c r="G8" s="28">
        <f t="shared" si="0"/>
        <v>826.5</v>
      </c>
      <c r="H8" s="28">
        <f t="shared" si="0"/>
        <v>826.5</v>
      </c>
    </row>
    <row r="9" spans="1:8" ht="15.75">
      <c r="A9" s="4" t="s">
        <v>66</v>
      </c>
      <c r="B9" s="5" t="s">
        <v>7</v>
      </c>
      <c r="C9" s="5" t="s">
        <v>8</v>
      </c>
      <c r="D9" s="16" t="s">
        <v>52</v>
      </c>
      <c r="E9" s="40"/>
      <c r="F9" s="29">
        <f t="shared" si="0"/>
        <v>826.5</v>
      </c>
      <c r="G9" s="29">
        <f t="shared" si="0"/>
        <v>826.5</v>
      </c>
      <c r="H9" s="29">
        <f t="shared" si="0"/>
        <v>826.5</v>
      </c>
    </row>
    <row r="10" spans="1:8" ht="18" customHeight="1">
      <c r="A10" s="4" t="s">
        <v>45</v>
      </c>
      <c r="B10" s="5" t="s">
        <v>7</v>
      </c>
      <c r="C10" s="5" t="s">
        <v>8</v>
      </c>
      <c r="D10" s="16" t="s">
        <v>53</v>
      </c>
      <c r="E10" s="40"/>
      <c r="F10" s="29">
        <f t="shared" si="0"/>
        <v>826.5</v>
      </c>
      <c r="G10" s="29">
        <f t="shared" si="0"/>
        <v>826.5</v>
      </c>
      <c r="H10" s="29">
        <f t="shared" si="0"/>
        <v>826.5</v>
      </c>
    </row>
    <row r="11" spans="1:8" ht="15.75">
      <c r="A11" s="4" t="s">
        <v>9</v>
      </c>
      <c r="B11" s="5" t="s">
        <v>7</v>
      </c>
      <c r="C11" s="5" t="s">
        <v>8</v>
      </c>
      <c r="D11" s="16" t="s">
        <v>67</v>
      </c>
      <c r="E11" s="40"/>
      <c r="F11" s="29">
        <f t="shared" si="0"/>
        <v>826.5</v>
      </c>
      <c r="G11" s="29">
        <f t="shared" si="0"/>
        <v>826.5</v>
      </c>
      <c r="H11" s="29">
        <f t="shared" si="0"/>
        <v>826.5</v>
      </c>
    </row>
    <row r="12" spans="1:8" ht="62.25" customHeight="1">
      <c r="A12" s="4" t="s">
        <v>59</v>
      </c>
      <c r="B12" s="5" t="s">
        <v>7</v>
      </c>
      <c r="C12" s="5" t="s">
        <v>8</v>
      </c>
      <c r="D12" s="16" t="s">
        <v>67</v>
      </c>
      <c r="E12" s="40" t="s">
        <v>10</v>
      </c>
      <c r="F12" s="29">
        <f t="shared" si="0"/>
        <v>826.5</v>
      </c>
      <c r="G12" s="29">
        <f t="shared" si="0"/>
        <v>826.5</v>
      </c>
      <c r="H12" s="29">
        <f t="shared" si="0"/>
        <v>826.5</v>
      </c>
    </row>
    <row r="13" spans="1:8" ht="38.25" customHeight="1">
      <c r="A13" s="4" t="s">
        <v>11</v>
      </c>
      <c r="B13" s="5" t="s">
        <v>7</v>
      </c>
      <c r="C13" s="5" t="s">
        <v>8</v>
      </c>
      <c r="D13" s="16" t="s">
        <v>67</v>
      </c>
      <c r="E13" s="40" t="s">
        <v>12</v>
      </c>
      <c r="F13" s="29">
        <v>826.5</v>
      </c>
      <c r="G13" s="29">
        <v>826.5</v>
      </c>
      <c r="H13" s="29">
        <v>826.5</v>
      </c>
    </row>
    <row r="14" spans="1:8" ht="66.75" customHeight="1">
      <c r="A14" s="52" t="s">
        <v>76</v>
      </c>
      <c r="B14" s="2" t="s">
        <v>7</v>
      </c>
      <c r="C14" s="2" t="s">
        <v>19</v>
      </c>
      <c r="D14" s="17"/>
      <c r="E14" s="39"/>
      <c r="F14" s="30">
        <f>F15</f>
        <v>6146.8000000000011</v>
      </c>
      <c r="G14" s="30">
        <f>G15</f>
        <v>6146.8000000000011</v>
      </c>
      <c r="H14" s="30">
        <f>H15</f>
        <v>6146.8000000000011</v>
      </c>
    </row>
    <row r="15" spans="1:8" ht="18.75" customHeight="1">
      <c r="A15" s="4" t="s">
        <v>66</v>
      </c>
      <c r="B15" s="5" t="s">
        <v>7</v>
      </c>
      <c r="C15" s="5" t="s">
        <v>19</v>
      </c>
      <c r="D15" s="16" t="s">
        <v>52</v>
      </c>
      <c r="E15" s="40"/>
      <c r="F15" s="27">
        <f>F16+F23</f>
        <v>6146.8000000000011</v>
      </c>
      <c r="G15" s="27">
        <f t="shared" ref="G15:H15" si="1">G16+G23</f>
        <v>6146.8000000000011</v>
      </c>
      <c r="H15" s="27">
        <f t="shared" si="1"/>
        <v>6146.8000000000011</v>
      </c>
    </row>
    <row r="16" spans="1:8" ht="47.25">
      <c r="A16" s="48" t="s">
        <v>78</v>
      </c>
      <c r="B16" s="50" t="s">
        <v>7</v>
      </c>
      <c r="C16" s="50" t="s">
        <v>19</v>
      </c>
      <c r="D16" s="53" t="s">
        <v>54</v>
      </c>
      <c r="E16" s="54"/>
      <c r="F16" s="27">
        <f>F17+F19+F21</f>
        <v>6146.7000000000007</v>
      </c>
      <c r="G16" s="27">
        <f t="shared" ref="G16:H16" si="2">G17+G19+G21</f>
        <v>6146.7000000000007</v>
      </c>
      <c r="H16" s="27">
        <f t="shared" si="2"/>
        <v>6146.7000000000007</v>
      </c>
    </row>
    <row r="17" spans="1:8" ht="75" customHeight="1">
      <c r="A17" s="48" t="s">
        <v>59</v>
      </c>
      <c r="B17" s="50" t="s">
        <v>7</v>
      </c>
      <c r="C17" s="50" t="s">
        <v>19</v>
      </c>
      <c r="D17" s="53" t="s">
        <v>54</v>
      </c>
      <c r="E17" s="55" t="s">
        <v>10</v>
      </c>
      <c r="F17" s="27">
        <f>F18</f>
        <v>3970.4</v>
      </c>
      <c r="G17" s="27">
        <f t="shared" ref="G17:H17" si="3">G18</f>
        <v>3970.4</v>
      </c>
      <c r="H17" s="27">
        <f t="shared" si="3"/>
        <v>3970.4</v>
      </c>
    </row>
    <row r="18" spans="1:8" ht="45.75" customHeight="1">
      <c r="A18" s="56" t="s">
        <v>11</v>
      </c>
      <c r="B18" s="50" t="s">
        <v>7</v>
      </c>
      <c r="C18" s="50" t="s">
        <v>19</v>
      </c>
      <c r="D18" s="53" t="s">
        <v>54</v>
      </c>
      <c r="E18" s="55" t="s">
        <v>12</v>
      </c>
      <c r="F18" s="27">
        <v>3970.4</v>
      </c>
      <c r="G18" s="27">
        <v>3970.4</v>
      </c>
      <c r="H18" s="27">
        <v>3970.4</v>
      </c>
    </row>
    <row r="19" spans="1:8" ht="33" customHeight="1">
      <c r="A19" s="56" t="s">
        <v>79</v>
      </c>
      <c r="B19" s="50" t="s">
        <v>7</v>
      </c>
      <c r="C19" s="50" t="s">
        <v>19</v>
      </c>
      <c r="D19" s="53" t="s">
        <v>54</v>
      </c>
      <c r="E19" s="55" t="s">
        <v>14</v>
      </c>
      <c r="F19" s="27">
        <f>F20</f>
        <v>2149.3000000000002</v>
      </c>
      <c r="G19" s="27">
        <f t="shared" ref="G19:H19" si="4">G20</f>
        <v>2149.3000000000002</v>
      </c>
      <c r="H19" s="27">
        <f t="shared" si="4"/>
        <v>2149.3000000000002</v>
      </c>
    </row>
    <row r="20" spans="1:8" ht="30.75" customHeight="1">
      <c r="A20" s="56" t="s">
        <v>60</v>
      </c>
      <c r="B20" s="57" t="s">
        <v>7</v>
      </c>
      <c r="C20" s="57" t="s">
        <v>19</v>
      </c>
      <c r="D20" s="53" t="s">
        <v>54</v>
      </c>
      <c r="E20" s="58" t="s">
        <v>15</v>
      </c>
      <c r="F20" s="27">
        <v>2149.3000000000002</v>
      </c>
      <c r="G20" s="27">
        <v>2149.3000000000002</v>
      </c>
      <c r="H20" s="27">
        <v>2149.3000000000002</v>
      </c>
    </row>
    <row r="21" spans="1:8" ht="33.75" customHeight="1">
      <c r="A21" s="48" t="s">
        <v>16</v>
      </c>
      <c r="B21" s="57" t="s">
        <v>7</v>
      </c>
      <c r="C21" s="57" t="s">
        <v>19</v>
      </c>
      <c r="D21" s="53" t="s">
        <v>54</v>
      </c>
      <c r="E21" s="58" t="s">
        <v>17</v>
      </c>
      <c r="F21" s="27">
        <f>F22</f>
        <v>27</v>
      </c>
      <c r="G21" s="27">
        <f>+G22</f>
        <v>27</v>
      </c>
      <c r="H21" s="27">
        <f>+H22</f>
        <v>27</v>
      </c>
    </row>
    <row r="22" spans="1:8" ht="21.75" customHeight="1">
      <c r="A22" s="56" t="s">
        <v>61</v>
      </c>
      <c r="B22" s="57" t="s">
        <v>7</v>
      </c>
      <c r="C22" s="57" t="s">
        <v>19</v>
      </c>
      <c r="D22" s="53" t="s">
        <v>54</v>
      </c>
      <c r="E22" s="58" t="s">
        <v>18</v>
      </c>
      <c r="F22" s="27">
        <v>27</v>
      </c>
      <c r="G22" s="27">
        <v>27</v>
      </c>
      <c r="H22" s="27">
        <v>27</v>
      </c>
    </row>
    <row r="23" spans="1:8" ht="61.5" customHeight="1">
      <c r="A23" s="89" t="s">
        <v>80</v>
      </c>
      <c r="B23" s="90" t="s">
        <v>7</v>
      </c>
      <c r="C23" s="90" t="s">
        <v>19</v>
      </c>
      <c r="D23" s="91" t="s">
        <v>81</v>
      </c>
      <c r="E23" s="92"/>
      <c r="F23" s="30">
        <f>F24</f>
        <v>0.1</v>
      </c>
      <c r="G23" s="30">
        <f t="shared" ref="G23:H24" si="5">G24</f>
        <v>0.1</v>
      </c>
      <c r="H23" s="30">
        <f t="shared" si="5"/>
        <v>0.1</v>
      </c>
    </row>
    <row r="24" spans="1:8" ht="29.25" customHeight="1">
      <c r="A24" s="56" t="s">
        <v>79</v>
      </c>
      <c r="B24" s="57" t="s">
        <v>7</v>
      </c>
      <c r="C24" s="57" t="s">
        <v>19</v>
      </c>
      <c r="D24" s="59" t="s">
        <v>81</v>
      </c>
      <c r="E24" s="58" t="s">
        <v>14</v>
      </c>
      <c r="F24" s="27">
        <f>F25</f>
        <v>0.1</v>
      </c>
      <c r="G24" s="27">
        <f t="shared" si="5"/>
        <v>0.1</v>
      </c>
      <c r="H24" s="27">
        <f t="shared" si="5"/>
        <v>0.1</v>
      </c>
    </row>
    <row r="25" spans="1:8" ht="29.25" customHeight="1">
      <c r="A25" s="56" t="s">
        <v>60</v>
      </c>
      <c r="B25" s="57" t="s">
        <v>7</v>
      </c>
      <c r="C25" s="57" t="s">
        <v>19</v>
      </c>
      <c r="D25" s="59" t="s">
        <v>81</v>
      </c>
      <c r="E25" s="58" t="s">
        <v>15</v>
      </c>
      <c r="F25" s="27">
        <v>0.1</v>
      </c>
      <c r="G25" s="27">
        <v>0.1</v>
      </c>
      <c r="H25" s="27">
        <v>0.1</v>
      </c>
    </row>
    <row r="26" spans="1:8" ht="54" customHeight="1">
      <c r="A26" s="6" t="s">
        <v>64</v>
      </c>
      <c r="B26" s="2" t="s">
        <v>7</v>
      </c>
      <c r="C26" s="2" t="s">
        <v>46</v>
      </c>
      <c r="D26" s="17"/>
      <c r="E26" s="39"/>
      <c r="F26" s="30">
        <f>F27</f>
        <v>30</v>
      </c>
      <c r="G26" s="30">
        <f t="shared" ref="G26:H29" si="6">G27</f>
        <v>30</v>
      </c>
      <c r="H26" s="30">
        <f t="shared" si="6"/>
        <v>30</v>
      </c>
    </row>
    <row r="27" spans="1:8" ht="33.75" customHeight="1">
      <c r="A27" s="4" t="s">
        <v>66</v>
      </c>
      <c r="B27" s="5" t="s">
        <v>7</v>
      </c>
      <c r="C27" s="5" t="s">
        <v>46</v>
      </c>
      <c r="D27" s="16" t="s">
        <v>52</v>
      </c>
      <c r="E27" s="40"/>
      <c r="F27" s="27">
        <f>F28</f>
        <v>30</v>
      </c>
      <c r="G27" s="27">
        <f t="shared" si="6"/>
        <v>30</v>
      </c>
      <c r="H27" s="27">
        <f t="shared" si="6"/>
        <v>30</v>
      </c>
    </row>
    <row r="28" spans="1:8" ht="45" customHeight="1">
      <c r="A28" s="4" t="s">
        <v>68</v>
      </c>
      <c r="B28" s="5" t="s">
        <v>7</v>
      </c>
      <c r="C28" s="5" t="s">
        <v>46</v>
      </c>
      <c r="D28" s="16" t="s">
        <v>69</v>
      </c>
      <c r="E28" s="40"/>
      <c r="F28" s="27">
        <f>F29</f>
        <v>30</v>
      </c>
      <c r="G28" s="27">
        <f t="shared" si="6"/>
        <v>30</v>
      </c>
      <c r="H28" s="27">
        <f t="shared" si="6"/>
        <v>30</v>
      </c>
    </row>
    <row r="29" spans="1:8" ht="15.75" customHeight="1">
      <c r="A29" s="4" t="s">
        <v>47</v>
      </c>
      <c r="B29" s="5" t="s">
        <v>7</v>
      </c>
      <c r="C29" s="5" t="s">
        <v>46</v>
      </c>
      <c r="D29" s="16" t="s">
        <v>69</v>
      </c>
      <c r="E29" s="40" t="s">
        <v>49</v>
      </c>
      <c r="F29" s="27">
        <f>F30</f>
        <v>30</v>
      </c>
      <c r="G29" s="27">
        <f t="shared" si="6"/>
        <v>30</v>
      </c>
      <c r="H29" s="27">
        <f t="shared" si="6"/>
        <v>30</v>
      </c>
    </row>
    <row r="30" spans="1:8" ht="18" customHeight="1">
      <c r="A30" s="4" t="s">
        <v>48</v>
      </c>
      <c r="B30" s="5" t="s">
        <v>7</v>
      </c>
      <c r="C30" s="5" t="s">
        <v>46</v>
      </c>
      <c r="D30" s="16" t="s">
        <v>69</v>
      </c>
      <c r="E30" s="40" t="s">
        <v>51</v>
      </c>
      <c r="F30" s="27">
        <v>30</v>
      </c>
      <c r="G30" s="27">
        <v>30</v>
      </c>
      <c r="H30" s="27">
        <v>30</v>
      </c>
    </row>
    <row r="31" spans="1:8" s="8" customFormat="1" ht="22.5" customHeight="1">
      <c r="A31" s="6" t="s">
        <v>20</v>
      </c>
      <c r="B31" s="2" t="s">
        <v>7</v>
      </c>
      <c r="C31" s="2" t="s">
        <v>21</v>
      </c>
      <c r="D31" s="17"/>
      <c r="E31" s="43"/>
      <c r="F31" s="30">
        <f>F32</f>
        <v>11</v>
      </c>
      <c r="G31" s="30">
        <f t="shared" ref="G31:H32" si="7">G32</f>
        <v>11</v>
      </c>
      <c r="H31" s="30">
        <f t="shared" si="7"/>
        <v>11</v>
      </c>
    </row>
    <row r="32" spans="1:8" ht="16.5" customHeight="1">
      <c r="A32" s="4" t="s">
        <v>66</v>
      </c>
      <c r="B32" s="5" t="s">
        <v>7</v>
      </c>
      <c r="C32" s="5" t="s">
        <v>21</v>
      </c>
      <c r="D32" s="16" t="s">
        <v>52</v>
      </c>
      <c r="E32" s="42"/>
      <c r="F32" s="27">
        <f>F33</f>
        <v>11</v>
      </c>
      <c r="G32" s="27">
        <f t="shared" si="7"/>
        <v>11</v>
      </c>
      <c r="H32" s="27">
        <f t="shared" si="7"/>
        <v>11</v>
      </c>
    </row>
    <row r="33" spans="1:8" ht="24.75" customHeight="1">
      <c r="A33" s="4" t="s">
        <v>22</v>
      </c>
      <c r="B33" s="5" t="s">
        <v>7</v>
      </c>
      <c r="C33" s="5" t="s">
        <v>21</v>
      </c>
      <c r="D33" s="33" t="s">
        <v>56</v>
      </c>
      <c r="E33" s="44"/>
      <c r="F33" s="27">
        <f>F35</f>
        <v>11</v>
      </c>
      <c r="G33" s="27">
        <f t="shared" ref="G33:H33" si="8">G35</f>
        <v>11</v>
      </c>
      <c r="H33" s="27">
        <f t="shared" si="8"/>
        <v>11</v>
      </c>
    </row>
    <row r="34" spans="1:8" ht="27" customHeight="1">
      <c r="A34" s="4" t="s">
        <v>16</v>
      </c>
      <c r="B34" s="5" t="s">
        <v>7</v>
      </c>
      <c r="C34" s="5" t="s">
        <v>21</v>
      </c>
      <c r="D34" s="16" t="s">
        <v>55</v>
      </c>
      <c r="E34" s="42">
        <v>800</v>
      </c>
      <c r="F34" s="27">
        <f>F35</f>
        <v>11</v>
      </c>
      <c r="G34" s="27">
        <f t="shared" ref="G34:H34" si="9">G35</f>
        <v>11</v>
      </c>
      <c r="H34" s="27">
        <f t="shared" si="9"/>
        <v>11</v>
      </c>
    </row>
    <row r="35" spans="1:8" ht="24" customHeight="1">
      <c r="A35" s="4" t="s">
        <v>23</v>
      </c>
      <c r="B35" s="5" t="s">
        <v>7</v>
      </c>
      <c r="C35" s="5" t="s">
        <v>21</v>
      </c>
      <c r="D35" s="16" t="s">
        <v>56</v>
      </c>
      <c r="E35" s="42">
        <v>870</v>
      </c>
      <c r="F35" s="27">
        <v>11</v>
      </c>
      <c r="G35" s="27">
        <v>11</v>
      </c>
      <c r="H35" s="27">
        <v>11</v>
      </c>
    </row>
    <row r="36" spans="1:8" s="8" customFormat="1" ht="15.75">
      <c r="A36" s="79" t="s">
        <v>24</v>
      </c>
      <c r="B36" s="80" t="s">
        <v>8</v>
      </c>
      <c r="C36" s="80"/>
      <c r="D36" s="81"/>
      <c r="E36" s="83"/>
      <c r="F36" s="78">
        <f>F37</f>
        <v>284.60000000000002</v>
      </c>
      <c r="G36" s="78">
        <f t="shared" ref="G36:H38" si="10">G37</f>
        <v>294.8</v>
      </c>
      <c r="H36" s="78">
        <f t="shared" si="10"/>
        <v>305.89999999999998</v>
      </c>
    </row>
    <row r="37" spans="1:8" ht="15.75">
      <c r="A37" s="6" t="s">
        <v>25</v>
      </c>
      <c r="B37" s="2" t="s">
        <v>8</v>
      </c>
      <c r="C37" s="2" t="s">
        <v>13</v>
      </c>
      <c r="D37" s="17"/>
      <c r="E37" s="43"/>
      <c r="F37" s="30">
        <f>F38</f>
        <v>284.60000000000002</v>
      </c>
      <c r="G37" s="30">
        <f t="shared" si="10"/>
        <v>294.8</v>
      </c>
      <c r="H37" s="30">
        <f t="shared" si="10"/>
        <v>305.89999999999998</v>
      </c>
    </row>
    <row r="38" spans="1:8" ht="15.75">
      <c r="A38" s="4" t="s">
        <v>66</v>
      </c>
      <c r="B38" s="5" t="s">
        <v>8</v>
      </c>
      <c r="C38" s="5" t="s">
        <v>13</v>
      </c>
      <c r="D38" s="16" t="s">
        <v>52</v>
      </c>
      <c r="E38" s="42"/>
      <c r="F38" s="27">
        <f>F39</f>
        <v>284.60000000000002</v>
      </c>
      <c r="G38" s="27">
        <f t="shared" si="10"/>
        <v>294.8</v>
      </c>
      <c r="H38" s="27">
        <f t="shared" si="10"/>
        <v>305.89999999999998</v>
      </c>
    </row>
    <row r="39" spans="1:8" ht="63">
      <c r="A39" s="4" t="s">
        <v>65</v>
      </c>
      <c r="B39" s="5" t="s">
        <v>8</v>
      </c>
      <c r="C39" s="5" t="s">
        <v>13</v>
      </c>
      <c r="D39" s="16" t="s">
        <v>57</v>
      </c>
      <c r="E39" s="42"/>
      <c r="F39" s="27">
        <f>F40+F42</f>
        <v>284.60000000000002</v>
      </c>
      <c r="G39" s="27">
        <f>+G40+G42</f>
        <v>294.8</v>
      </c>
      <c r="H39" s="27">
        <f t="shared" ref="H39" si="11">H40+H42</f>
        <v>305.89999999999998</v>
      </c>
    </row>
    <row r="40" spans="1:8" ht="78.75">
      <c r="A40" s="4" t="s">
        <v>59</v>
      </c>
      <c r="B40" s="5" t="s">
        <v>8</v>
      </c>
      <c r="C40" s="5" t="s">
        <v>13</v>
      </c>
      <c r="D40" s="16" t="s">
        <v>57</v>
      </c>
      <c r="E40" s="42">
        <v>100</v>
      </c>
      <c r="F40" s="27">
        <f>F41</f>
        <v>282.60000000000002</v>
      </c>
      <c r="G40" s="27">
        <f>+G41</f>
        <v>292.8</v>
      </c>
      <c r="H40" s="27">
        <f t="shared" ref="H40" si="12">H41</f>
        <v>303.89999999999998</v>
      </c>
    </row>
    <row r="41" spans="1:8" ht="36.75" customHeight="1">
      <c r="A41" s="4" t="s">
        <v>11</v>
      </c>
      <c r="B41" s="5" t="s">
        <v>8</v>
      </c>
      <c r="C41" s="5" t="s">
        <v>13</v>
      </c>
      <c r="D41" s="16" t="s">
        <v>57</v>
      </c>
      <c r="E41" s="40" t="s">
        <v>12</v>
      </c>
      <c r="F41" s="27">
        <v>282.60000000000002</v>
      </c>
      <c r="G41" s="27">
        <v>292.8</v>
      </c>
      <c r="H41" s="27">
        <v>303.89999999999998</v>
      </c>
    </row>
    <row r="42" spans="1:8" ht="37.5" customHeight="1">
      <c r="A42" s="4" t="s">
        <v>77</v>
      </c>
      <c r="B42" s="5" t="s">
        <v>8</v>
      </c>
      <c r="C42" s="5" t="s">
        <v>13</v>
      </c>
      <c r="D42" s="16" t="s">
        <v>57</v>
      </c>
      <c r="E42" s="42">
        <v>200</v>
      </c>
      <c r="F42" s="27">
        <f>+F43</f>
        <v>2</v>
      </c>
      <c r="G42" s="27">
        <f>+G43</f>
        <v>2</v>
      </c>
      <c r="H42" s="27">
        <f>+H43</f>
        <v>2</v>
      </c>
    </row>
    <row r="43" spans="1:8" ht="47.25">
      <c r="A43" s="4" t="s">
        <v>60</v>
      </c>
      <c r="B43" s="5" t="s">
        <v>8</v>
      </c>
      <c r="C43" s="5" t="s">
        <v>13</v>
      </c>
      <c r="D43" s="16" t="s">
        <v>57</v>
      </c>
      <c r="E43" s="40" t="s">
        <v>15</v>
      </c>
      <c r="F43" s="27">
        <v>2</v>
      </c>
      <c r="G43" s="27">
        <v>2</v>
      </c>
      <c r="H43" s="27">
        <v>2</v>
      </c>
    </row>
    <row r="44" spans="1:8" ht="31.5">
      <c r="A44" s="6" t="s">
        <v>42</v>
      </c>
      <c r="B44" s="2" t="s">
        <v>13</v>
      </c>
      <c r="C44" s="2"/>
      <c r="D44" s="17"/>
      <c r="E44" s="39"/>
      <c r="F44" s="30">
        <f>F45</f>
        <v>500</v>
      </c>
      <c r="G44" s="30">
        <f t="shared" ref="G44:H52" si="13">G45</f>
        <v>400</v>
      </c>
      <c r="H44" s="30">
        <f t="shared" si="13"/>
        <v>400</v>
      </c>
    </row>
    <row r="45" spans="1:8" ht="48.75" customHeight="1">
      <c r="A45" s="79" t="s">
        <v>87</v>
      </c>
      <c r="B45" s="80" t="s">
        <v>13</v>
      </c>
      <c r="C45" s="80" t="s">
        <v>36</v>
      </c>
      <c r="D45" s="81"/>
      <c r="E45" s="82"/>
      <c r="F45" s="78">
        <f>+F46+F50</f>
        <v>500</v>
      </c>
      <c r="G45" s="78">
        <f>+G46+G50</f>
        <v>400</v>
      </c>
      <c r="H45" s="78">
        <f>+H46+H50</f>
        <v>400</v>
      </c>
    </row>
    <row r="46" spans="1:8" s="108" customFormat="1" ht="48.75" customHeight="1">
      <c r="A46" s="4" t="s">
        <v>66</v>
      </c>
      <c r="B46" s="5" t="s">
        <v>13</v>
      </c>
      <c r="C46" s="2" t="s">
        <v>36</v>
      </c>
      <c r="D46" s="16" t="s">
        <v>52</v>
      </c>
      <c r="E46" s="82"/>
      <c r="F46" s="78">
        <f>+F47</f>
        <v>350</v>
      </c>
      <c r="G46" s="78">
        <f>+G47</f>
        <v>250</v>
      </c>
      <c r="H46" s="78">
        <f>+H48</f>
        <v>250</v>
      </c>
    </row>
    <row r="47" spans="1:8" s="108" customFormat="1" ht="48.75" customHeight="1">
      <c r="A47" s="4" t="s">
        <v>43</v>
      </c>
      <c r="B47" s="5" t="s">
        <v>13</v>
      </c>
      <c r="C47" s="2" t="s">
        <v>36</v>
      </c>
      <c r="D47" s="16" t="s">
        <v>58</v>
      </c>
      <c r="E47" s="82"/>
      <c r="F47" s="78">
        <f>+F48</f>
        <v>350</v>
      </c>
      <c r="G47" s="78">
        <f>+G48</f>
        <v>250</v>
      </c>
      <c r="H47" s="78">
        <f>+H48</f>
        <v>250</v>
      </c>
    </row>
    <row r="48" spans="1:8" s="108" customFormat="1" ht="48.75" customHeight="1">
      <c r="A48" s="4" t="s">
        <v>77</v>
      </c>
      <c r="B48" s="5" t="s">
        <v>13</v>
      </c>
      <c r="C48" s="2" t="s">
        <v>36</v>
      </c>
      <c r="D48" s="16" t="s">
        <v>58</v>
      </c>
      <c r="E48" s="121">
        <v>200</v>
      </c>
      <c r="F48" s="78">
        <f>+F49:H49</f>
        <v>350</v>
      </c>
      <c r="G48" s="78">
        <f>+G49</f>
        <v>250</v>
      </c>
      <c r="H48" s="78">
        <f>+H49</f>
        <v>250</v>
      </c>
    </row>
    <row r="49" spans="1:8" s="108" customFormat="1" ht="48.75" customHeight="1">
      <c r="A49" s="4" t="s">
        <v>60</v>
      </c>
      <c r="B49" s="5" t="s">
        <v>13</v>
      </c>
      <c r="C49" s="2" t="s">
        <v>36</v>
      </c>
      <c r="D49" s="16" t="s">
        <v>58</v>
      </c>
      <c r="E49" s="40" t="s">
        <v>15</v>
      </c>
      <c r="F49" s="78">
        <v>350</v>
      </c>
      <c r="G49" s="78">
        <v>250</v>
      </c>
      <c r="H49" s="78">
        <v>250</v>
      </c>
    </row>
    <row r="50" spans="1:8" ht="28.5" customHeight="1">
      <c r="A50" s="4" t="s">
        <v>66</v>
      </c>
      <c r="B50" s="5" t="s">
        <v>13</v>
      </c>
      <c r="C50" s="2" t="s">
        <v>36</v>
      </c>
      <c r="D50" s="16" t="s">
        <v>52</v>
      </c>
      <c r="E50" s="40"/>
      <c r="F50" s="27">
        <f>F51</f>
        <v>150</v>
      </c>
      <c r="G50" s="27">
        <f t="shared" si="13"/>
        <v>150</v>
      </c>
      <c r="H50" s="27">
        <f t="shared" si="13"/>
        <v>150</v>
      </c>
    </row>
    <row r="51" spans="1:8" ht="32.25" customHeight="1">
      <c r="A51" s="4" t="s">
        <v>109</v>
      </c>
      <c r="B51" s="5" t="s">
        <v>13</v>
      </c>
      <c r="C51" s="2" t="s">
        <v>36</v>
      </c>
      <c r="D51" s="16" t="s">
        <v>110</v>
      </c>
      <c r="E51" s="40"/>
      <c r="F51" s="27">
        <f>F52</f>
        <v>150</v>
      </c>
      <c r="G51" s="27">
        <f t="shared" si="13"/>
        <v>150</v>
      </c>
      <c r="H51" s="27">
        <f t="shared" si="13"/>
        <v>150</v>
      </c>
    </row>
    <row r="52" spans="1:8" ht="31.5">
      <c r="A52" s="4" t="s">
        <v>77</v>
      </c>
      <c r="B52" s="5" t="s">
        <v>13</v>
      </c>
      <c r="C52" s="2" t="s">
        <v>36</v>
      </c>
      <c r="D52" s="16" t="s">
        <v>110</v>
      </c>
      <c r="E52" s="40" t="s">
        <v>14</v>
      </c>
      <c r="F52" s="27">
        <f>F53</f>
        <v>150</v>
      </c>
      <c r="G52" s="27">
        <f t="shared" si="13"/>
        <v>150</v>
      </c>
      <c r="H52" s="27">
        <f t="shared" si="13"/>
        <v>150</v>
      </c>
    </row>
    <row r="53" spans="1:8" s="8" customFormat="1" ht="40.5" customHeight="1">
      <c r="A53" s="4" t="s">
        <v>60</v>
      </c>
      <c r="B53" s="5" t="s">
        <v>13</v>
      </c>
      <c r="C53" s="2" t="s">
        <v>36</v>
      </c>
      <c r="D53" s="16" t="s">
        <v>110</v>
      </c>
      <c r="E53" s="40" t="s">
        <v>15</v>
      </c>
      <c r="F53" s="27">
        <v>150</v>
      </c>
      <c r="G53" s="27">
        <v>150</v>
      </c>
      <c r="H53" s="27">
        <v>150</v>
      </c>
    </row>
    <row r="54" spans="1:8" s="8" customFormat="1" ht="25.5" customHeight="1">
      <c r="A54" s="79" t="s">
        <v>26</v>
      </c>
      <c r="B54" s="80" t="s">
        <v>19</v>
      </c>
      <c r="C54" s="80"/>
      <c r="D54" s="81"/>
      <c r="E54" s="82"/>
      <c r="F54" s="78">
        <f>+F55+F63+F71</f>
        <v>18642.400000000001</v>
      </c>
      <c r="G54" s="78">
        <f>+G55+G63+G71</f>
        <v>24012.3</v>
      </c>
      <c r="H54" s="78">
        <f>H63+H55</f>
        <v>25651.699999999997</v>
      </c>
    </row>
    <row r="55" spans="1:8" s="8" customFormat="1" ht="25.5" customHeight="1">
      <c r="A55" s="6" t="s">
        <v>111</v>
      </c>
      <c r="B55" s="2" t="s">
        <v>19</v>
      </c>
      <c r="C55" s="2" t="s">
        <v>46</v>
      </c>
      <c r="D55" s="17"/>
      <c r="E55" s="39"/>
      <c r="F55" s="119">
        <f>+F56+F60</f>
        <v>224.4</v>
      </c>
      <c r="G55" s="119">
        <f>+G56+G60</f>
        <v>224.4</v>
      </c>
      <c r="H55" s="78">
        <f>+H56+H60</f>
        <v>223.60000000000002</v>
      </c>
    </row>
    <row r="56" spans="1:8" s="8" customFormat="1" ht="25.5" customHeight="1">
      <c r="A56" s="60" t="s">
        <v>66</v>
      </c>
      <c r="B56" s="2" t="s">
        <v>19</v>
      </c>
      <c r="C56" s="2" t="s">
        <v>46</v>
      </c>
      <c r="D56" s="17" t="s">
        <v>52</v>
      </c>
      <c r="E56" s="39"/>
      <c r="F56" s="119">
        <f t="shared" ref="F56:H58" si="14">+F57</f>
        <v>100</v>
      </c>
      <c r="G56" s="119">
        <f t="shared" si="14"/>
        <v>100</v>
      </c>
      <c r="H56" s="78">
        <f t="shared" si="14"/>
        <v>99.2</v>
      </c>
    </row>
    <row r="57" spans="1:8" s="8" customFormat="1" ht="69.75" customHeight="1">
      <c r="A57" s="6" t="s">
        <v>112</v>
      </c>
      <c r="B57" s="2" t="s">
        <v>19</v>
      </c>
      <c r="C57" s="2" t="s">
        <v>46</v>
      </c>
      <c r="D57" s="17" t="s">
        <v>114</v>
      </c>
      <c r="E57" s="39"/>
      <c r="F57" s="119">
        <f t="shared" si="14"/>
        <v>100</v>
      </c>
      <c r="G57" s="119">
        <f t="shared" si="14"/>
        <v>100</v>
      </c>
      <c r="H57" s="78">
        <f t="shared" si="14"/>
        <v>99.2</v>
      </c>
    </row>
    <row r="58" spans="1:8" s="8" customFormat="1" ht="35.25" customHeight="1">
      <c r="A58" s="4" t="s">
        <v>77</v>
      </c>
      <c r="B58" s="2" t="s">
        <v>19</v>
      </c>
      <c r="C58" s="2" t="s">
        <v>46</v>
      </c>
      <c r="D58" s="17" t="s">
        <v>114</v>
      </c>
      <c r="E58" s="40" t="s">
        <v>14</v>
      </c>
      <c r="F58" s="118">
        <f t="shared" si="14"/>
        <v>100</v>
      </c>
      <c r="G58" s="118">
        <f t="shared" si="14"/>
        <v>100</v>
      </c>
      <c r="H58" s="78">
        <f t="shared" si="14"/>
        <v>99.2</v>
      </c>
    </row>
    <row r="59" spans="1:8" s="8" customFormat="1" ht="33.75" customHeight="1">
      <c r="A59" s="4" t="s">
        <v>60</v>
      </c>
      <c r="B59" s="2" t="s">
        <v>19</v>
      </c>
      <c r="C59" s="2" t="s">
        <v>46</v>
      </c>
      <c r="D59" s="17" t="s">
        <v>114</v>
      </c>
      <c r="E59" s="40" t="s">
        <v>15</v>
      </c>
      <c r="F59" s="118">
        <v>100</v>
      </c>
      <c r="G59" s="118">
        <v>100</v>
      </c>
      <c r="H59" s="78">
        <v>99.2</v>
      </c>
    </row>
    <row r="60" spans="1:8" s="8" customFormat="1" ht="71.25" customHeight="1">
      <c r="A60" s="6" t="s">
        <v>113</v>
      </c>
      <c r="B60" s="2" t="s">
        <v>19</v>
      </c>
      <c r="C60" s="2" t="s">
        <v>46</v>
      </c>
      <c r="D60" s="17" t="s">
        <v>115</v>
      </c>
      <c r="E60" s="40"/>
      <c r="F60" s="118">
        <f t="shared" ref="F60:H61" si="15">+F61</f>
        <v>124.4</v>
      </c>
      <c r="G60" s="118">
        <f t="shared" si="15"/>
        <v>124.4</v>
      </c>
      <c r="H60" s="78">
        <f t="shared" si="15"/>
        <v>124.4</v>
      </c>
    </row>
    <row r="61" spans="1:8" s="8" customFormat="1" ht="37.5" customHeight="1">
      <c r="A61" s="4" t="s">
        <v>77</v>
      </c>
      <c r="B61" s="2" t="s">
        <v>19</v>
      </c>
      <c r="C61" s="2" t="s">
        <v>46</v>
      </c>
      <c r="D61" s="17" t="s">
        <v>115</v>
      </c>
      <c r="E61" s="40" t="s">
        <v>14</v>
      </c>
      <c r="F61" s="118">
        <f t="shared" si="15"/>
        <v>124.4</v>
      </c>
      <c r="G61" s="118">
        <f t="shared" si="15"/>
        <v>124.4</v>
      </c>
      <c r="H61" s="78">
        <f t="shared" si="15"/>
        <v>124.4</v>
      </c>
    </row>
    <row r="62" spans="1:8" s="8" customFormat="1" ht="46.5" customHeight="1">
      <c r="A62" s="4" t="s">
        <v>60</v>
      </c>
      <c r="B62" s="2" t="s">
        <v>19</v>
      </c>
      <c r="C62" s="2" t="s">
        <v>46</v>
      </c>
      <c r="D62" s="17" t="s">
        <v>115</v>
      </c>
      <c r="E62" s="40" t="s">
        <v>15</v>
      </c>
      <c r="F62" s="118">
        <v>124.4</v>
      </c>
      <c r="G62" s="118">
        <v>124.4</v>
      </c>
      <c r="H62" s="78">
        <v>124.4</v>
      </c>
    </row>
    <row r="63" spans="1:8" ht="15.75">
      <c r="A63" s="6" t="s">
        <v>28</v>
      </c>
      <c r="B63" s="2" t="s">
        <v>19</v>
      </c>
      <c r="C63" s="2" t="s">
        <v>29</v>
      </c>
      <c r="D63" s="17"/>
      <c r="E63" s="39"/>
      <c r="F63" s="30">
        <f>F64</f>
        <v>18413</v>
      </c>
      <c r="G63" s="30">
        <f>+G65+G68</f>
        <v>23785.899999999998</v>
      </c>
      <c r="H63" s="30">
        <f t="shared" ref="H63" si="16">H64</f>
        <v>25428.1</v>
      </c>
    </row>
    <row r="64" spans="1:8" s="8" customFormat="1" ht="16.5" customHeight="1">
      <c r="A64" s="60" t="s">
        <v>66</v>
      </c>
      <c r="B64" s="61" t="s">
        <v>19</v>
      </c>
      <c r="C64" s="61" t="s">
        <v>29</v>
      </c>
      <c r="D64" s="62" t="s">
        <v>52</v>
      </c>
      <c r="E64" s="63"/>
      <c r="F64" s="64">
        <f>+F65+F68</f>
        <v>18413</v>
      </c>
      <c r="G64" s="64">
        <f t="shared" ref="G64:H64" si="17">+G65+G68</f>
        <v>23785.899999999998</v>
      </c>
      <c r="H64" s="64">
        <f t="shared" si="17"/>
        <v>25428.1</v>
      </c>
    </row>
    <row r="65" spans="1:8" s="8" customFormat="1" ht="105.75" customHeight="1">
      <c r="A65" s="68" t="s">
        <v>88</v>
      </c>
      <c r="B65" s="2" t="s">
        <v>19</v>
      </c>
      <c r="C65" s="2" t="s">
        <v>29</v>
      </c>
      <c r="D65" s="17" t="s">
        <v>89</v>
      </c>
      <c r="E65" s="39"/>
      <c r="F65" s="96">
        <f t="shared" ref="F65:H66" si="18">+F66</f>
        <v>11300</v>
      </c>
      <c r="G65" s="96">
        <f t="shared" si="18"/>
        <v>16686.099999999999</v>
      </c>
      <c r="H65" s="96">
        <f t="shared" si="18"/>
        <v>18243.099999999999</v>
      </c>
    </row>
    <row r="66" spans="1:8" s="8" customFormat="1" ht="42.75" customHeight="1">
      <c r="A66" s="4" t="s">
        <v>77</v>
      </c>
      <c r="B66" s="9" t="s">
        <v>19</v>
      </c>
      <c r="C66" s="9" t="s">
        <v>29</v>
      </c>
      <c r="D66" s="18" t="s">
        <v>89</v>
      </c>
      <c r="E66" s="41" t="s">
        <v>14</v>
      </c>
      <c r="F66" s="64">
        <f t="shared" si="18"/>
        <v>11300</v>
      </c>
      <c r="G66" s="64">
        <f t="shared" si="18"/>
        <v>16686.099999999999</v>
      </c>
      <c r="H66" s="64">
        <f t="shared" si="18"/>
        <v>18243.099999999999</v>
      </c>
    </row>
    <row r="67" spans="1:8" s="8" customFormat="1" ht="44.25" customHeight="1">
      <c r="A67" s="4" t="s">
        <v>60</v>
      </c>
      <c r="B67" s="9" t="s">
        <v>19</v>
      </c>
      <c r="C67" s="9" t="s">
        <v>29</v>
      </c>
      <c r="D67" s="18" t="s">
        <v>89</v>
      </c>
      <c r="E67" s="41" t="s">
        <v>15</v>
      </c>
      <c r="F67" s="64">
        <v>11300</v>
      </c>
      <c r="G67" s="64">
        <v>16686.099999999999</v>
      </c>
      <c r="H67" s="64">
        <v>18243.099999999999</v>
      </c>
    </row>
    <row r="68" spans="1:8" s="8" customFormat="1" ht="90" customHeight="1">
      <c r="A68" s="93" t="s">
        <v>82</v>
      </c>
      <c r="B68" s="94" t="s">
        <v>19</v>
      </c>
      <c r="C68" s="94" t="s">
        <v>29</v>
      </c>
      <c r="D68" s="95" t="s">
        <v>83</v>
      </c>
      <c r="E68" s="63"/>
      <c r="F68" s="96">
        <f>F69</f>
        <v>7113</v>
      </c>
      <c r="G68" s="96">
        <f t="shared" ref="G68:H69" si="19">G69</f>
        <v>7099.8</v>
      </c>
      <c r="H68" s="96">
        <f t="shared" si="19"/>
        <v>7185</v>
      </c>
    </row>
    <row r="69" spans="1:8" s="8" customFormat="1" ht="43.5" customHeight="1">
      <c r="A69" s="66" t="s">
        <v>79</v>
      </c>
      <c r="B69" s="61" t="s">
        <v>19</v>
      </c>
      <c r="C69" s="61" t="s">
        <v>29</v>
      </c>
      <c r="D69" s="62" t="s">
        <v>83</v>
      </c>
      <c r="E69" s="65" t="s">
        <v>14</v>
      </c>
      <c r="F69" s="64">
        <f>F70</f>
        <v>7113</v>
      </c>
      <c r="G69" s="64">
        <f t="shared" si="19"/>
        <v>7099.8</v>
      </c>
      <c r="H69" s="64">
        <f t="shared" si="19"/>
        <v>7185</v>
      </c>
    </row>
    <row r="70" spans="1:8" s="8" customFormat="1" ht="33" customHeight="1">
      <c r="A70" s="60" t="s">
        <v>60</v>
      </c>
      <c r="B70" s="61" t="s">
        <v>19</v>
      </c>
      <c r="C70" s="61" t="s">
        <v>29</v>
      </c>
      <c r="D70" s="62" t="s">
        <v>83</v>
      </c>
      <c r="E70" s="65" t="s">
        <v>15</v>
      </c>
      <c r="F70" s="64">
        <v>7113</v>
      </c>
      <c r="G70" s="64">
        <v>7099.8</v>
      </c>
      <c r="H70" s="64">
        <v>7185</v>
      </c>
    </row>
    <row r="71" spans="1:8" s="8" customFormat="1" ht="33" customHeight="1">
      <c r="A71" s="123" t="s">
        <v>117</v>
      </c>
      <c r="B71" s="94" t="s">
        <v>19</v>
      </c>
      <c r="C71" s="94" t="s">
        <v>118</v>
      </c>
      <c r="D71" s="95"/>
      <c r="E71" s="63"/>
      <c r="F71" s="96">
        <f t="shared" ref="F71:G75" si="20">+F72</f>
        <v>5</v>
      </c>
      <c r="G71" s="96">
        <f t="shared" si="20"/>
        <v>2</v>
      </c>
      <c r="H71" s="96">
        <v>0</v>
      </c>
    </row>
    <row r="72" spans="1:8" s="8" customFormat="1" ht="33" customHeight="1">
      <c r="A72" s="60" t="s">
        <v>119</v>
      </c>
      <c r="B72" s="61" t="s">
        <v>19</v>
      </c>
      <c r="C72" s="61" t="s">
        <v>118</v>
      </c>
      <c r="D72" s="62" t="s">
        <v>116</v>
      </c>
      <c r="E72" s="65"/>
      <c r="F72" s="64">
        <f t="shared" si="20"/>
        <v>5</v>
      </c>
      <c r="G72" s="64">
        <f t="shared" si="20"/>
        <v>2</v>
      </c>
      <c r="H72" s="64">
        <v>0</v>
      </c>
    </row>
    <row r="73" spans="1:8" s="8" customFormat="1" ht="38.25" customHeight="1">
      <c r="A73" s="60" t="s">
        <v>120</v>
      </c>
      <c r="B73" s="61" t="s">
        <v>19</v>
      </c>
      <c r="C73" s="61" t="s">
        <v>118</v>
      </c>
      <c r="D73" s="62" t="s">
        <v>122</v>
      </c>
      <c r="E73" s="65"/>
      <c r="F73" s="64">
        <f t="shared" si="20"/>
        <v>5</v>
      </c>
      <c r="G73" s="64">
        <f t="shared" si="20"/>
        <v>2</v>
      </c>
      <c r="H73" s="64">
        <v>0</v>
      </c>
    </row>
    <row r="74" spans="1:8" s="8" customFormat="1" ht="73.5" customHeight="1">
      <c r="A74" s="60" t="s">
        <v>121</v>
      </c>
      <c r="B74" s="61" t="s">
        <v>19</v>
      </c>
      <c r="C74" s="61" t="s">
        <v>118</v>
      </c>
      <c r="D74" s="62" t="s">
        <v>126</v>
      </c>
      <c r="E74" s="65"/>
      <c r="F74" s="64">
        <f t="shared" si="20"/>
        <v>5</v>
      </c>
      <c r="G74" s="64">
        <f t="shared" si="20"/>
        <v>2</v>
      </c>
      <c r="H74" s="64">
        <v>0</v>
      </c>
    </row>
    <row r="75" spans="1:8" s="8" customFormat="1" ht="33" customHeight="1">
      <c r="A75" s="60" t="s">
        <v>123</v>
      </c>
      <c r="B75" s="61" t="s">
        <v>19</v>
      </c>
      <c r="C75" s="61" t="s">
        <v>118</v>
      </c>
      <c r="D75" s="62" t="s">
        <v>126</v>
      </c>
      <c r="E75" s="65" t="s">
        <v>17</v>
      </c>
      <c r="F75" s="64">
        <f t="shared" si="20"/>
        <v>5</v>
      </c>
      <c r="G75" s="64">
        <f t="shared" si="20"/>
        <v>2</v>
      </c>
      <c r="H75" s="64">
        <v>0</v>
      </c>
    </row>
    <row r="76" spans="1:8" s="8" customFormat="1" ht="68.25" customHeight="1">
      <c r="A76" s="60" t="s">
        <v>124</v>
      </c>
      <c r="B76" s="61" t="s">
        <v>19</v>
      </c>
      <c r="C76" s="61" t="s">
        <v>118</v>
      </c>
      <c r="D76" s="62" t="s">
        <v>126</v>
      </c>
      <c r="E76" s="65" t="s">
        <v>125</v>
      </c>
      <c r="F76" s="64">
        <v>5</v>
      </c>
      <c r="G76" s="64">
        <v>2</v>
      </c>
      <c r="H76" s="64">
        <v>0</v>
      </c>
    </row>
    <row r="77" spans="1:8" s="8" customFormat="1" ht="27" customHeight="1">
      <c r="A77" s="79" t="s">
        <v>30</v>
      </c>
      <c r="B77" s="80" t="s">
        <v>27</v>
      </c>
      <c r="C77" s="80"/>
      <c r="D77" s="81"/>
      <c r="E77" s="82"/>
      <c r="F77" s="78">
        <f>F78+F88</f>
        <v>15249.8</v>
      </c>
      <c r="G77" s="78">
        <f>G88+G78</f>
        <v>14704.5</v>
      </c>
      <c r="H77" s="78">
        <f>+H78+H88</f>
        <v>14441.3</v>
      </c>
    </row>
    <row r="78" spans="1:8" s="8" customFormat="1" ht="27" customHeight="1">
      <c r="A78" s="69" t="s">
        <v>90</v>
      </c>
      <c r="B78" s="70" t="s">
        <v>27</v>
      </c>
      <c r="C78" s="71" t="s">
        <v>7</v>
      </c>
      <c r="D78" s="72"/>
      <c r="E78" s="73"/>
      <c r="F78" s="30">
        <f>F79</f>
        <v>1586.8</v>
      </c>
      <c r="G78" s="30">
        <f>+G79</f>
        <v>1600</v>
      </c>
      <c r="H78" s="30">
        <f>+H79</f>
        <v>1550</v>
      </c>
    </row>
    <row r="79" spans="1:8" s="8" customFormat="1" ht="27" customHeight="1">
      <c r="A79" s="6" t="s">
        <v>66</v>
      </c>
      <c r="B79" s="75">
        <v>5</v>
      </c>
      <c r="C79" s="76">
        <v>1</v>
      </c>
      <c r="D79" s="34" t="s">
        <v>52</v>
      </c>
      <c r="E79" s="73"/>
      <c r="F79" s="30">
        <f>+F80+G85</f>
        <v>1586.8</v>
      </c>
      <c r="G79" s="30">
        <f>+G80+G85</f>
        <v>1600</v>
      </c>
      <c r="H79" s="30">
        <f>+H80+H85</f>
        <v>1550</v>
      </c>
    </row>
    <row r="80" spans="1:8" s="8" customFormat="1" ht="27" customHeight="1">
      <c r="A80" s="6" t="s">
        <v>91</v>
      </c>
      <c r="B80" s="75">
        <v>5</v>
      </c>
      <c r="C80" s="76">
        <v>1</v>
      </c>
      <c r="D80" s="34" t="s">
        <v>92</v>
      </c>
      <c r="E80" s="73"/>
      <c r="F80" s="30">
        <f>+F83+F81</f>
        <v>1486.8</v>
      </c>
      <c r="G80" s="30">
        <f>+G83+G81</f>
        <v>1500</v>
      </c>
      <c r="H80" s="30">
        <f>+H83+H81</f>
        <v>1450</v>
      </c>
    </row>
    <row r="81" spans="1:8" s="8" customFormat="1" ht="36.75" customHeight="1">
      <c r="A81" s="111" t="s">
        <v>77</v>
      </c>
      <c r="B81" s="109" t="s">
        <v>27</v>
      </c>
      <c r="C81" s="109" t="s">
        <v>7</v>
      </c>
      <c r="D81" s="34" t="s">
        <v>92</v>
      </c>
      <c r="E81" s="41" t="s">
        <v>14</v>
      </c>
      <c r="F81" s="119">
        <f>+F82</f>
        <v>100</v>
      </c>
      <c r="G81" s="119">
        <f>+G82</f>
        <v>100</v>
      </c>
      <c r="H81" s="119">
        <f>+H82</f>
        <v>100</v>
      </c>
    </row>
    <row r="82" spans="1:8" s="8" customFormat="1" ht="42.75" customHeight="1">
      <c r="A82" s="111" t="s">
        <v>60</v>
      </c>
      <c r="B82" s="109" t="s">
        <v>27</v>
      </c>
      <c r="C82" s="109" t="s">
        <v>7</v>
      </c>
      <c r="D82" s="15" t="s">
        <v>92</v>
      </c>
      <c r="E82" s="41" t="s">
        <v>15</v>
      </c>
      <c r="F82" s="118">
        <v>100</v>
      </c>
      <c r="G82" s="118">
        <v>100</v>
      </c>
      <c r="H82" s="118">
        <v>100</v>
      </c>
    </row>
    <row r="83" spans="1:8" s="8" customFormat="1" ht="27" customHeight="1">
      <c r="A83" s="11" t="s">
        <v>16</v>
      </c>
      <c r="B83" s="13">
        <v>5</v>
      </c>
      <c r="C83" s="14">
        <v>1</v>
      </c>
      <c r="D83" s="15" t="s">
        <v>92</v>
      </c>
      <c r="E83" s="74" t="s">
        <v>17</v>
      </c>
      <c r="F83" s="27">
        <f>+F84</f>
        <v>1386.8</v>
      </c>
      <c r="G83" s="27">
        <f>+G84</f>
        <v>1400</v>
      </c>
      <c r="H83" s="27">
        <f>+H84</f>
        <v>1350</v>
      </c>
    </row>
    <row r="84" spans="1:8" s="8" customFormat="1" ht="27" customHeight="1">
      <c r="A84" s="11" t="s">
        <v>61</v>
      </c>
      <c r="B84" s="13">
        <v>5</v>
      </c>
      <c r="C84" s="14">
        <v>1</v>
      </c>
      <c r="D84" s="15" t="s">
        <v>92</v>
      </c>
      <c r="E84" s="74" t="s">
        <v>18</v>
      </c>
      <c r="F84" s="27">
        <v>1386.8</v>
      </c>
      <c r="G84" s="27">
        <v>1400</v>
      </c>
      <c r="H84" s="27">
        <v>1350</v>
      </c>
    </row>
    <row r="85" spans="1:8" s="8" customFormat="1" ht="53.25" customHeight="1">
      <c r="A85" s="19" t="s">
        <v>93</v>
      </c>
      <c r="B85" s="77" t="s">
        <v>27</v>
      </c>
      <c r="C85" s="2" t="s">
        <v>7</v>
      </c>
      <c r="D85" s="34" t="s">
        <v>94</v>
      </c>
      <c r="E85" s="39"/>
      <c r="F85" s="30">
        <f>F86</f>
        <v>100</v>
      </c>
      <c r="G85" s="30">
        <f t="shared" ref="G85:H86" si="21">G86</f>
        <v>100</v>
      </c>
      <c r="H85" s="30">
        <f t="shared" si="21"/>
        <v>100</v>
      </c>
    </row>
    <row r="86" spans="1:8" s="36" customFormat="1" ht="33.75" customHeight="1">
      <c r="A86" s="11" t="s">
        <v>77</v>
      </c>
      <c r="B86" s="9" t="s">
        <v>27</v>
      </c>
      <c r="C86" s="9" t="s">
        <v>7</v>
      </c>
      <c r="D86" s="15" t="s">
        <v>94</v>
      </c>
      <c r="E86" s="41" t="s">
        <v>14</v>
      </c>
      <c r="F86" s="27">
        <f>F87</f>
        <v>100</v>
      </c>
      <c r="G86" s="27">
        <f t="shared" si="21"/>
        <v>100</v>
      </c>
      <c r="H86" s="27">
        <f t="shared" si="21"/>
        <v>100</v>
      </c>
    </row>
    <row r="87" spans="1:8" s="35" customFormat="1" ht="36.75" customHeight="1">
      <c r="A87" s="11" t="s">
        <v>60</v>
      </c>
      <c r="B87" s="9" t="s">
        <v>27</v>
      </c>
      <c r="C87" s="9" t="s">
        <v>7</v>
      </c>
      <c r="D87" s="15" t="s">
        <v>94</v>
      </c>
      <c r="E87" s="41" t="s">
        <v>15</v>
      </c>
      <c r="F87" s="27">
        <v>100</v>
      </c>
      <c r="G87" s="27">
        <v>100</v>
      </c>
      <c r="H87" s="27">
        <v>100</v>
      </c>
    </row>
    <row r="88" spans="1:8" s="35" customFormat="1" ht="16.5" customHeight="1">
      <c r="A88" s="19" t="s">
        <v>31</v>
      </c>
      <c r="B88" s="2" t="s">
        <v>27</v>
      </c>
      <c r="C88" s="2" t="s">
        <v>13</v>
      </c>
      <c r="D88" s="17"/>
      <c r="E88" s="39"/>
      <c r="F88" s="30">
        <f>F89</f>
        <v>13663</v>
      </c>
      <c r="G88" s="119">
        <f>+G89</f>
        <v>13104.5</v>
      </c>
      <c r="H88" s="119">
        <f>+H89</f>
        <v>12891.3</v>
      </c>
    </row>
    <row r="89" spans="1:8" s="8" customFormat="1" ht="21.75" customHeight="1">
      <c r="A89" s="6" t="s">
        <v>66</v>
      </c>
      <c r="B89" s="75">
        <v>5</v>
      </c>
      <c r="C89" s="76">
        <v>3</v>
      </c>
      <c r="D89" s="34" t="s">
        <v>52</v>
      </c>
      <c r="E89" s="39"/>
      <c r="F89" s="30">
        <f>F90+F93+F96+F101</f>
        <v>13663</v>
      </c>
      <c r="G89" s="30">
        <f>G90+G93+G96+G101</f>
        <v>13104.5</v>
      </c>
      <c r="H89" s="30">
        <f>+H90+H93+H96+H101</f>
        <v>12891.3</v>
      </c>
    </row>
    <row r="90" spans="1:8" s="8" customFormat="1" ht="39" customHeight="1">
      <c r="A90" s="6" t="s">
        <v>70</v>
      </c>
      <c r="B90" s="2" t="s">
        <v>27</v>
      </c>
      <c r="C90" s="2" t="s">
        <v>13</v>
      </c>
      <c r="D90" s="34" t="s">
        <v>71</v>
      </c>
      <c r="E90" s="39"/>
      <c r="F90" s="30">
        <f t="shared" ref="F90:H91" si="22">F91</f>
        <v>1300</v>
      </c>
      <c r="G90" s="30">
        <f t="shared" si="22"/>
        <v>1100</v>
      </c>
      <c r="H90" s="30">
        <f t="shared" si="22"/>
        <v>1100</v>
      </c>
    </row>
    <row r="91" spans="1:8" s="8" customFormat="1" ht="41.25" customHeight="1">
      <c r="A91" s="4" t="s">
        <v>77</v>
      </c>
      <c r="B91" s="9" t="s">
        <v>27</v>
      </c>
      <c r="C91" s="9" t="s">
        <v>13</v>
      </c>
      <c r="D91" s="15" t="s">
        <v>71</v>
      </c>
      <c r="E91" s="41" t="s">
        <v>14</v>
      </c>
      <c r="F91" s="27">
        <f t="shared" si="22"/>
        <v>1300</v>
      </c>
      <c r="G91" s="27">
        <f t="shared" si="22"/>
        <v>1100</v>
      </c>
      <c r="H91" s="27">
        <f t="shared" si="22"/>
        <v>1100</v>
      </c>
    </row>
    <row r="92" spans="1:8" s="8" customFormat="1" ht="33" customHeight="1">
      <c r="A92" s="4" t="s">
        <v>60</v>
      </c>
      <c r="B92" s="9" t="s">
        <v>27</v>
      </c>
      <c r="C92" s="9" t="s">
        <v>13</v>
      </c>
      <c r="D92" s="15" t="s">
        <v>71</v>
      </c>
      <c r="E92" s="41" t="s">
        <v>15</v>
      </c>
      <c r="F92" s="27">
        <v>1300</v>
      </c>
      <c r="G92" s="27">
        <v>1100</v>
      </c>
      <c r="H92" s="27">
        <v>1100</v>
      </c>
    </row>
    <row r="93" spans="1:8" s="8" customFormat="1" ht="26.25" customHeight="1">
      <c r="A93" s="6" t="s">
        <v>72</v>
      </c>
      <c r="B93" s="2" t="s">
        <v>27</v>
      </c>
      <c r="C93" s="2" t="s">
        <v>13</v>
      </c>
      <c r="D93" s="34" t="s">
        <v>73</v>
      </c>
      <c r="E93" s="39"/>
      <c r="F93" s="30">
        <f t="shared" ref="F93:H94" si="23">F94</f>
        <v>800</v>
      </c>
      <c r="G93" s="30">
        <f t="shared" si="23"/>
        <v>700</v>
      </c>
      <c r="H93" s="30">
        <f t="shared" si="23"/>
        <v>800</v>
      </c>
    </row>
    <row r="94" spans="1:8" s="8" customFormat="1" ht="30" customHeight="1">
      <c r="A94" s="4" t="s">
        <v>77</v>
      </c>
      <c r="B94" s="9" t="s">
        <v>27</v>
      </c>
      <c r="C94" s="9" t="s">
        <v>13</v>
      </c>
      <c r="D94" s="15" t="s">
        <v>73</v>
      </c>
      <c r="E94" s="41" t="s">
        <v>14</v>
      </c>
      <c r="F94" s="27">
        <f t="shared" si="23"/>
        <v>800</v>
      </c>
      <c r="G94" s="27">
        <f t="shared" si="23"/>
        <v>700</v>
      </c>
      <c r="H94" s="27">
        <f t="shared" si="23"/>
        <v>800</v>
      </c>
    </row>
    <row r="95" spans="1:8" s="8" customFormat="1" ht="27.75" customHeight="1">
      <c r="A95" s="49" t="s">
        <v>60</v>
      </c>
      <c r="B95" s="9" t="s">
        <v>27</v>
      </c>
      <c r="C95" s="9" t="s">
        <v>13</v>
      </c>
      <c r="D95" s="15" t="s">
        <v>73</v>
      </c>
      <c r="E95" s="41" t="s">
        <v>15</v>
      </c>
      <c r="F95" s="27">
        <v>800</v>
      </c>
      <c r="G95" s="27">
        <v>700</v>
      </c>
      <c r="H95" s="27">
        <v>800</v>
      </c>
    </row>
    <row r="96" spans="1:8" s="8" customFormat="1" ht="29.25" customHeight="1">
      <c r="A96" s="6" t="s">
        <v>84</v>
      </c>
      <c r="B96" s="2" t="s">
        <v>27</v>
      </c>
      <c r="C96" s="2" t="s">
        <v>13</v>
      </c>
      <c r="D96" s="34" t="s">
        <v>75</v>
      </c>
      <c r="E96" s="39"/>
      <c r="F96" s="30">
        <f>+F97+F99</f>
        <v>1853.9</v>
      </c>
      <c r="G96" s="30">
        <f>G97+G99</f>
        <v>1595.4</v>
      </c>
      <c r="H96" s="30">
        <f>+H97+H99</f>
        <v>1282.2</v>
      </c>
    </row>
    <row r="97" spans="1:8" s="8" customFormat="1" ht="34.5" customHeight="1">
      <c r="A97" s="4" t="s">
        <v>77</v>
      </c>
      <c r="B97" s="9" t="s">
        <v>27</v>
      </c>
      <c r="C97" s="9" t="s">
        <v>13</v>
      </c>
      <c r="D97" s="15" t="s">
        <v>75</v>
      </c>
      <c r="E97" s="41" t="s">
        <v>14</v>
      </c>
      <c r="F97" s="27">
        <f>F98</f>
        <v>1580.8</v>
      </c>
      <c r="G97" s="27">
        <f t="shared" ref="G97:H97" si="24">G98</f>
        <v>1322.3</v>
      </c>
      <c r="H97" s="27">
        <f t="shared" si="24"/>
        <v>1110.4000000000001</v>
      </c>
    </row>
    <row r="98" spans="1:8" s="8" customFormat="1" ht="27" customHeight="1">
      <c r="A98" s="4" t="s">
        <v>60</v>
      </c>
      <c r="B98" s="9" t="s">
        <v>27</v>
      </c>
      <c r="C98" s="9" t="s">
        <v>13</v>
      </c>
      <c r="D98" s="15" t="s">
        <v>75</v>
      </c>
      <c r="E98" s="41" t="s">
        <v>15</v>
      </c>
      <c r="F98" s="27">
        <v>1580.8</v>
      </c>
      <c r="G98" s="27">
        <v>1322.3</v>
      </c>
      <c r="H98" s="27">
        <v>1110.4000000000001</v>
      </c>
    </row>
    <row r="99" spans="1:8" ht="15.75">
      <c r="A99" s="11" t="s">
        <v>16</v>
      </c>
      <c r="B99" s="50" t="s">
        <v>27</v>
      </c>
      <c r="C99" s="50" t="s">
        <v>13</v>
      </c>
      <c r="D99" s="51" t="s">
        <v>75</v>
      </c>
      <c r="E99" s="41" t="s">
        <v>17</v>
      </c>
      <c r="F99" s="27">
        <f>F100</f>
        <v>273.10000000000002</v>
      </c>
      <c r="G99" s="27">
        <f>+G100</f>
        <v>273.10000000000002</v>
      </c>
      <c r="H99" s="27">
        <f t="shared" ref="H99" si="25">H100</f>
        <v>171.8</v>
      </c>
    </row>
    <row r="100" spans="1:8" ht="15.75">
      <c r="A100" s="11" t="s">
        <v>61</v>
      </c>
      <c r="B100" s="50" t="s">
        <v>27</v>
      </c>
      <c r="C100" s="50" t="s">
        <v>13</v>
      </c>
      <c r="D100" s="51" t="s">
        <v>75</v>
      </c>
      <c r="E100" s="41" t="s">
        <v>18</v>
      </c>
      <c r="F100" s="27">
        <v>273.10000000000002</v>
      </c>
      <c r="G100" s="27">
        <v>273.10000000000002</v>
      </c>
      <c r="H100" s="27">
        <v>171.8</v>
      </c>
    </row>
    <row r="101" spans="1:8" ht="39.75" customHeight="1">
      <c r="A101" s="19" t="s">
        <v>97</v>
      </c>
      <c r="B101" s="77" t="s">
        <v>27</v>
      </c>
      <c r="C101" s="77" t="s">
        <v>13</v>
      </c>
      <c r="D101" s="88" t="s">
        <v>98</v>
      </c>
      <c r="E101" s="39"/>
      <c r="F101" s="30">
        <f t="shared" ref="F101:H102" si="26">+F102</f>
        <v>9709.1</v>
      </c>
      <c r="G101" s="30">
        <f t="shared" si="26"/>
        <v>9709.1</v>
      </c>
      <c r="H101" s="30">
        <f t="shared" si="26"/>
        <v>9709.1</v>
      </c>
    </row>
    <row r="102" spans="1:8" ht="36.75" customHeight="1">
      <c r="A102" s="11" t="s">
        <v>99</v>
      </c>
      <c r="B102" s="50" t="s">
        <v>27</v>
      </c>
      <c r="C102" s="50" t="s">
        <v>13</v>
      </c>
      <c r="D102" s="51" t="s">
        <v>100</v>
      </c>
      <c r="E102" s="41"/>
      <c r="F102" s="27">
        <f t="shared" si="26"/>
        <v>9709.1</v>
      </c>
      <c r="G102" s="27">
        <f t="shared" si="26"/>
        <v>9709.1</v>
      </c>
      <c r="H102" s="27">
        <f t="shared" si="26"/>
        <v>9709.1</v>
      </c>
    </row>
    <row r="103" spans="1:8" ht="23.25" customHeight="1">
      <c r="A103" s="11" t="s">
        <v>101</v>
      </c>
      <c r="B103" s="50" t="s">
        <v>27</v>
      </c>
      <c r="C103" s="50" t="s">
        <v>13</v>
      </c>
      <c r="D103" s="51" t="s">
        <v>102</v>
      </c>
      <c r="E103" s="41"/>
      <c r="F103" s="27">
        <f t="shared" ref="F103:H104" si="27">+F104</f>
        <v>9709.1</v>
      </c>
      <c r="G103" s="27">
        <f t="shared" si="27"/>
        <v>9709.1</v>
      </c>
      <c r="H103" s="27">
        <f t="shared" si="27"/>
        <v>9709.1</v>
      </c>
    </row>
    <row r="104" spans="1:8" ht="36.75" customHeight="1">
      <c r="A104" s="11" t="s">
        <v>79</v>
      </c>
      <c r="B104" s="50" t="s">
        <v>27</v>
      </c>
      <c r="C104" s="50" t="s">
        <v>13</v>
      </c>
      <c r="D104" s="51" t="s">
        <v>102</v>
      </c>
      <c r="E104" s="41" t="s">
        <v>14</v>
      </c>
      <c r="F104" s="27">
        <f t="shared" si="27"/>
        <v>9709.1</v>
      </c>
      <c r="G104" s="27">
        <f t="shared" si="27"/>
        <v>9709.1</v>
      </c>
      <c r="H104" s="27">
        <f t="shared" si="27"/>
        <v>9709.1</v>
      </c>
    </row>
    <row r="105" spans="1:8" ht="32.25" customHeight="1">
      <c r="A105" s="11" t="s">
        <v>60</v>
      </c>
      <c r="B105" s="50" t="s">
        <v>27</v>
      </c>
      <c r="C105" s="50" t="s">
        <v>13</v>
      </c>
      <c r="D105" s="51" t="s">
        <v>102</v>
      </c>
      <c r="E105" s="41" t="s">
        <v>15</v>
      </c>
      <c r="F105" s="27">
        <v>9709.1</v>
      </c>
      <c r="G105" s="27">
        <v>9709.1</v>
      </c>
      <c r="H105" s="27">
        <v>9709.1</v>
      </c>
    </row>
    <row r="106" spans="1:8" ht="15.75">
      <c r="A106" s="85" t="s">
        <v>50</v>
      </c>
      <c r="B106" s="80" t="s">
        <v>32</v>
      </c>
      <c r="C106" s="80"/>
      <c r="D106" s="86"/>
      <c r="E106" s="87"/>
      <c r="F106" s="78">
        <f>F107</f>
        <v>150</v>
      </c>
      <c r="G106" s="78">
        <f t="shared" ref="G106:H107" si="28">G107</f>
        <v>150</v>
      </c>
      <c r="H106" s="78">
        <f t="shared" si="28"/>
        <v>150</v>
      </c>
    </row>
    <row r="107" spans="1:8" s="8" customFormat="1" ht="15.75">
      <c r="A107" s="1" t="s">
        <v>33</v>
      </c>
      <c r="B107" s="2" t="s">
        <v>32</v>
      </c>
      <c r="C107" s="2" t="s">
        <v>7</v>
      </c>
      <c r="D107" s="12"/>
      <c r="E107" s="45"/>
      <c r="F107" s="30">
        <f>F108</f>
        <v>150</v>
      </c>
      <c r="G107" s="30">
        <f t="shared" si="28"/>
        <v>150</v>
      </c>
      <c r="H107" s="30">
        <f t="shared" si="28"/>
        <v>150</v>
      </c>
    </row>
    <row r="108" spans="1:8" ht="18" customHeight="1">
      <c r="A108" s="4" t="s">
        <v>66</v>
      </c>
      <c r="B108" s="5" t="s">
        <v>32</v>
      </c>
      <c r="C108" s="5" t="s">
        <v>7</v>
      </c>
      <c r="D108" s="16" t="s">
        <v>52</v>
      </c>
      <c r="E108" s="42"/>
      <c r="F108" s="27">
        <f>F109</f>
        <v>150</v>
      </c>
      <c r="G108" s="27">
        <f>G109</f>
        <v>150</v>
      </c>
      <c r="H108" s="27">
        <f>H109</f>
        <v>150</v>
      </c>
    </row>
    <row r="109" spans="1:8" ht="45" customHeight="1">
      <c r="A109" s="11" t="s">
        <v>95</v>
      </c>
      <c r="B109" s="5" t="s">
        <v>32</v>
      </c>
      <c r="C109" s="5" t="s">
        <v>7</v>
      </c>
      <c r="D109" s="16" t="s">
        <v>96</v>
      </c>
      <c r="E109" s="42"/>
      <c r="F109" s="27">
        <f>F110</f>
        <v>150</v>
      </c>
      <c r="G109" s="27">
        <f>G110</f>
        <v>150</v>
      </c>
      <c r="H109" s="27">
        <f>H110</f>
        <v>150</v>
      </c>
    </row>
    <row r="110" spans="1:8" ht="59.25" customHeight="1">
      <c r="A110" s="11" t="s">
        <v>77</v>
      </c>
      <c r="B110" s="5" t="s">
        <v>32</v>
      </c>
      <c r="C110" s="5" t="s">
        <v>7</v>
      </c>
      <c r="D110" s="16" t="s">
        <v>96</v>
      </c>
      <c r="E110" s="42">
        <v>200</v>
      </c>
      <c r="F110" s="27">
        <f>F111</f>
        <v>150</v>
      </c>
      <c r="G110" s="27">
        <f t="shared" ref="G110:H110" si="29">G111</f>
        <v>150</v>
      </c>
      <c r="H110" s="27">
        <f t="shared" si="29"/>
        <v>150</v>
      </c>
    </row>
    <row r="111" spans="1:8" ht="42" customHeight="1">
      <c r="A111" s="4" t="s">
        <v>60</v>
      </c>
      <c r="B111" s="5" t="s">
        <v>32</v>
      </c>
      <c r="C111" s="5" t="s">
        <v>7</v>
      </c>
      <c r="D111" s="16" t="s">
        <v>96</v>
      </c>
      <c r="E111" s="42">
        <v>240</v>
      </c>
      <c r="F111" s="27">
        <v>150</v>
      </c>
      <c r="G111" s="27">
        <v>150</v>
      </c>
      <c r="H111" s="27">
        <v>150</v>
      </c>
    </row>
    <row r="112" spans="1:8" ht="17.25" customHeight="1">
      <c r="A112" s="84" t="s">
        <v>35</v>
      </c>
      <c r="B112" s="80" t="s">
        <v>36</v>
      </c>
      <c r="C112" s="80"/>
      <c r="D112" s="84"/>
      <c r="E112" s="83"/>
      <c r="F112" s="78">
        <f>F113</f>
        <v>732.3</v>
      </c>
      <c r="G112" s="78">
        <f t="shared" ref="G112:H112" si="30">G113</f>
        <v>732.3</v>
      </c>
      <c r="H112" s="78">
        <f t="shared" si="30"/>
        <v>732.3</v>
      </c>
    </row>
    <row r="113" spans="1:8" ht="21" customHeight="1">
      <c r="A113" s="1" t="s">
        <v>37</v>
      </c>
      <c r="B113" s="2" t="s">
        <v>36</v>
      </c>
      <c r="C113" s="2" t="s">
        <v>7</v>
      </c>
      <c r="D113" s="1"/>
      <c r="E113" s="43"/>
      <c r="F113" s="30">
        <f t="shared" ref="F113:H116" si="31">F114</f>
        <v>732.3</v>
      </c>
      <c r="G113" s="30">
        <f t="shared" si="31"/>
        <v>732.3</v>
      </c>
      <c r="H113" s="30">
        <f t="shared" si="31"/>
        <v>732.3</v>
      </c>
    </row>
    <row r="114" spans="1:8" ht="22.5" customHeight="1">
      <c r="A114" s="10" t="s">
        <v>66</v>
      </c>
      <c r="B114" s="9" t="s">
        <v>36</v>
      </c>
      <c r="C114" s="9" t="s">
        <v>7</v>
      </c>
      <c r="D114" s="22" t="s">
        <v>52</v>
      </c>
      <c r="E114" s="46"/>
      <c r="F114" s="27">
        <f>F115</f>
        <v>732.3</v>
      </c>
      <c r="G114" s="27">
        <f t="shared" si="31"/>
        <v>732.3</v>
      </c>
      <c r="H114" s="27">
        <f t="shared" si="31"/>
        <v>732.3</v>
      </c>
    </row>
    <row r="115" spans="1:8" ht="27.75" customHeight="1">
      <c r="A115" s="10" t="s">
        <v>38</v>
      </c>
      <c r="B115" s="21">
        <v>10</v>
      </c>
      <c r="C115" s="21">
        <v>1</v>
      </c>
      <c r="D115" s="20" t="s">
        <v>74</v>
      </c>
      <c r="E115" s="47" t="s">
        <v>34</v>
      </c>
      <c r="F115" s="27">
        <f t="shared" si="31"/>
        <v>732.3</v>
      </c>
      <c r="G115" s="27">
        <f t="shared" si="31"/>
        <v>732.3</v>
      </c>
      <c r="H115" s="27">
        <f t="shared" si="31"/>
        <v>732.3</v>
      </c>
    </row>
    <row r="116" spans="1:8" ht="20.25" customHeight="1">
      <c r="A116" s="11" t="s">
        <v>39</v>
      </c>
      <c r="B116" s="21">
        <v>10</v>
      </c>
      <c r="C116" s="21">
        <v>1</v>
      </c>
      <c r="D116" s="20" t="s">
        <v>74</v>
      </c>
      <c r="E116" s="32">
        <v>300</v>
      </c>
      <c r="F116" s="27">
        <f t="shared" si="31"/>
        <v>732.3</v>
      </c>
      <c r="G116" s="27">
        <f t="shared" si="31"/>
        <v>732.3</v>
      </c>
      <c r="H116" s="27">
        <f t="shared" si="31"/>
        <v>732.3</v>
      </c>
    </row>
    <row r="117" spans="1:8" ht="36" customHeight="1">
      <c r="A117" s="11" t="s">
        <v>62</v>
      </c>
      <c r="B117" s="21">
        <v>10</v>
      </c>
      <c r="C117" s="21">
        <v>1</v>
      </c>
      <c r="D117" s="20" t="s">
        <v>74</v>
      </c>
      <c r="E117" s="32">
        <v>310</v>
      </c>
      <c r="F117" s="27">
        <v>732.3</v>
      </c>
      <c r="G117" s="27">
        <v>732.3</v>
      </c>
      <c r="H117" s="27">
        <v>732.3</v>
      </c>
    </row>
    <row r="118" spans="1:8" s="108" customFormat="1" ht="36" customHeight="1">
      <c r="A118" s="112" t="s">
        <v>105</v>
      </c>
      <c r="B118" s="116">
        <v>99</v>
      </c>
      <c r="C118" s="116"/>
      <c r="D118" s="117"/>
      <c r="E118" s="97"/>
      <c r="F118" s="119">
        <v>0</v>
      </c>
      <c r="G118" s="118">
        <f t="shared" ref="G118:H122" si="32">+G119</f>
        <v>521</v>
      </c>
      <c r="H118" s="118">
        <f t="shared" si="32"/>
        <v>1059.9000000000001</v>
      </c>
    </row>
    <row r="119" spans="1:8" s="108" customFormat="1" ht="36" customHeight="1">
      <c r="A119" s="111" t="s">
        <v>103</v>
      </c>
      <c r="B119" s="114">
        <v>99</v>
      </c>
      <c r="C119" s="114">
        <v>99</v>
      </c>
      <c r="D119" s="113"/>
      <c r="E119" s="120"/>
      <c r="F119" s="118">
        <v>0</v>
      </c>
      <c r="G119" s="118">
        <f t="shared" si="32"/>
        <v>521</v>
      </c>
      <c r="H119" s="118">
        <f t="shared" si="32"/>
        <v>1059.9000000000001</v>
      </c>
    </row>
    <row r="120" spans="1:8" s="108" customFormat="1" ht="36" customHeight="1">
      <c r="A120" s="111" t="s">
        <v>66</v>
      </c>
      <c r="B120" s="114">
        <v>99</v>
      </c>
      <c r="C120" s="114">
        <v>99</v>
      </c>
      <c r="D120" s="113" t="s">
        <v>52</v>
      </c>
      <c r="E120" s="120"/>
      <c r="F120" s="118">
        <v>0</v>
      </c>
      <c r="G120" s="118">
        <f t="shared" si="32"/>
        <v>521</v>
      </c>
      <c r="H120" s="118">
        <f t="shared" si="32"/>
        <v>1059.9000000000001</v>
      </c>
    </row>
    <row r="121" spans="1:8" ht="24.75" customHeight="1">
      <c r="A121" s="111" t="s">
        <v>103</v>
      </c>
      <c r="B121" s="114">
        <v>99</v>
      </c>
      <c r="C121" s="114">
        <v>99</v>
      </c>
      <c r="D121" s="113" t="s">
        <v>106</v>
      </c>
      <c r="E121" s="122"/>
      <c r="F121" s="118">
        <v>0</v>
      </c>
      <c r="G121" s="118">
        <f t="shared" si="32"/>
        <v>521</v>
      </c>
      <c r="H121" s="118">
        <f t="shared" si="32"/>
        <v>1059.9000000000001</v>
      </c>
    </row>
    <row r="122" spans="1:8" ht="20.25" customHeight="1">
      <c r="A122" s="111" t="s">
        <v>103</v>
      </c>
      <c r="B122" s="114">
        <v>99</v>
      </c>
      <c r="C122" s="114">
        <v>99</v>
      </c>
      <c r="D122" s="113" t="s">
        <v>106</v>
      </c>
      <c r="E122" s="122">
        <v>900</v>
      </c>
      <c r="F122" s="118">
        <v>0</v>
      </c>
      <c r="G122" s="118">
        <f t="shared" si="32"/>
        <v>521</v>
      </c>
      <c r="H122" s="118">
        <f t="shared" si="32"/>
        <v>1059.9000000000001</v>
      </c>
    </row>
    <row r="123" spans="1:8" ht="30" customHeight="1">
      <c r="A123" s="110" t="s">
        <v>103</v>
      </c>
      <c r="B123" s="109" t="s">
        <v>104</v>
      </c>
      <c r="C123" s="109" t="s">
        <v>104</v>
      </c>
      <c r="D123" s="115" t="s">
        <v>106</v>
      </c>
      <c r="E123" s="121">
        <v>990</v>
      </c>
      <c r="F123" s="118">
        <v>0</v>
      </c>
      <c r="G123" s="118">
        <v>521</v>
      </c>
      <c r="H123" s="118">
        <v>1059.9000000000001</v>
      </c>
    </row>
    <row r="124" spans="1:8" ht="15.75">
      <c r="A124" s="99" t="s">
        <v>44</v>
      </c>
      <c r="B124" s="100"/>
      <c r="C124" s="103"/>
      <c r="D124" s="104"/>
      <c r="E124" s="107"/>
      <c r="F124" s="105">
        <f>+F112+F106+F77+F54+F44+F36+F7</f>
        <v>42573.4</v>
      </c>
      <c r="G124" s="105">
        <f>+G118+G112+G106+G77+G54+G44+G36+G7</f>
        <v>47829.200000000004</v>
      </c>
      <c r="H124" s="105">
        <f>+H118+H112+H106+H77+H54+H44+H36+H7</f>
        <v>49755.4</v>
      </c>
    </row>
    <row r="125" spans="1:8">
      <c r="A125" s="98"/>
      <c r="B125" s="98"/>
      <c r="C125" s="102"/>
      <c r="D125" s="101"/>
      <c r="E125" s="106"/>
      <c r="F125" s="98"/>
      <c r="G125" s="98"/>
      <c r="H125" s="98"/>
    </row>
    <row r="126" spans="1:8">
      <c r="A126" s="98"/>
      <c r="B126" s="98"/>
      <c r="C126" s="102"/>
      <c r="D126" s="101"/>
      <c r="E126" s="106"/>
      <c r="F126" s="98"/>
      <c r="G126" s="98"/>
      <c r="H126" s="98"/>
    </row>
    <row r="127" spans="1:8">
      <c r="C127" s="24"/>
      <c r="D127" s="23"/>
    </row>
    <row r="128" spans="1:8">
      <c r="C128" s="24"/>
      <c r="D128" s="23"/>
    </row>
    <row r="129" spans="3:4">
      <c r="C129" s="24"/>
      <c r="D129" s="23"/>
    </row>
    <row r="130" spans="3:4">
      <c r="C130" s="24"/>
      <c r="D130" s="23"/>
    </row>
    <row r="131" spans="3:4">
      <c r="C131" s="24"/>
      <c r="D131" s="23"/>
    </row>
    <row r="132" spans="3:4">
      <c r="C132" s="24"/>
      <c r="D132" s="23"/>
    </row>
    <row r="133" spans="3:4">
      <c r="C133" s="24"/>
      <c r="D133" s="23"/>
    </row>
    <row r="134" spans="3:4">
      <c r="D134" s="23"/>
    </row>
    <row r="135" spans="3:4">
      <c r="D135" s="23"/>
    </row>
  </sheetData>
  <mergeCells count="6">
    <mergeCell ref="B1:H1"/>
    <mergeCell ref="A5:A6"/>
    <mergeCell ref="B5:E5"/>
    <mergeCell ref="F5:H5"/>
    <mergeCell ref="A3:H3"/>
    <mergeCell ref="E2:H2"/>
  </mergeCells>
  <pageMargins left="0.31496062992125984" right="0.31496062992125984" top="0.35433070866141736" bottom="0.35433070866141736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2022-01-15T06:18:07Z</dcterms:modified>
</cp:coreProperties>
</file>