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44525" iterate="1"/>
</workbook>
</file>

<file path=xl/calcChain.xml><?xml version="1.0" encoding="utf-8"?>
<calcChain xmlns="http://schemas.openxmlformats.org/spreadsheetml/2006/main">
  <c r="F138" i="1" l="1"/>
  <c r="F137" i="1" s="1"/>
  <c r="F32" i="1"/>
  <c r="F31" i="1" s="1"/>
  <c r="F30" i="1" s="1"/>
  <c r="F16" i="1"/>
  <c r="F15" i="1" s="1"/>
  <c r="F14" i="1" s="1"/>
  <c r="F56" i="1"/>
  <c r="F129" i="1"/>
  <c r="F128" i="1" s="1"/>
  <c r="F126" i="1"/>
  <c r="F125" i="1" s="1"/>
  <c r="F71" i="1"/>
  <c r="F70" i="1" s="1"/>
  <c r="G77" i="1"/>
  <c r="G76" i="1" s="1"/>
  <c r="F106" i="1"/>
  <c r="F105" i="1" s="1"/>
  <c r="F109" i="1"/>
  <c r="F108" i="1" s="1"/>
  <c r="F58" i="1"/>
  <c r="G90" i="1"/>
  <c r="G89" i="1" s="1"/>
  <c r="G88" i="1" s="1"/>
  <c r="G87" i="1" s="1"/>
  <c r="G91" i="1"/>
  <c r="F91" i="1"/>
  <c r="F90" i="1" s="1"/>
  <c r="F89" i="1" s="1"/>
  <c r="F88" i="1" s="1"/>
  <c r="F87" i="1" s="1"/>
  <c r="H156" i="1"/>
  <c r="H155" i="1" s="1"/>
  <c r="H154" i="1" s="1"/>
  <c r="H153" i="1" s="1"/>
  <c r="H152" i="1" s="1"/>
  <c r="G156" i="1"/>
  <c r="G155" i="1" s="1"/>
  <c r="G154" i="1" s="1"/>
  <c r="G153" i="1" s="1"/>
  <c r="G152" i="1" s="1"/>
  <c r="G122" i="1"/>
  <c r="G74" i="1"/>
  <c r="G73" i="1" s="1"/>
  <c r="G68" i="1"/>
  <c r="G67" i="1" s="1"/>
  <c r="H68" i="1"/>
  <c r="H67" i="1" s="1"/>
  <c r="H66" i="1" s="1"/>
  <c r="H74" i="1"/>
  <c r="H73" i="1" s="1"/>
  <c r="F74" i="1"/>
  <c r="F73" i="1" s="1"/>
  <c r="F68" i="1"/>
  <c r="F67" i="1" s="1"/>
  <c r="F66" i="1" s="1"/>
  <c r="F65" i="1" s="1"/>
  <c r="H97" i="1"/>
  <c r="G97" i="1"/>
  <c r="F99" i="1"/>
  <c r="G82" i="1"/>
  <c r="G81" i="1" s="1"/>
  <c r="F82" i="1"/>
  <c r="F81" i="1" s="1"/>
  <c r="H56" i="1"/>
  <c r="H54" i="1" s="1"/>
  <c r="G56" i="1"/>
  <c r="G55" i="1" s="1"/>
  <c r="G54" i="1" s="1"/>
  <c r="H50" i="1"/>
  <c r="G48" i="1"/>
  <c r="F50" i="1"/>
  <c r="G50" i="1"/>
  <c r="H25" i="1"/>
  <c r="G25" i="1"/>
  <c r="F135" i="1"/>
  <c r="G66" i="1" l="1"/>
  <c r="G65" i="1" s="1"/>
  <c r="F104" i="1"/>
  <c r="F124" i="1"/>
  <c r="F55" i="1"/>
  <c r="F54" i="1" s="1"/>
  <c r="F96" i="1"/>
  <c r="H65" i="1"/>
  <c r="H55" i="1"/>
  <c r="G47" i="1"/>
  <c r="H82" i="1"/>
  <c r="H81" i="1" s="1"/>
  <c r="H99" i="1"/>
  <c r="H96" i="1" s="1"/>
  <c r="H135" i="1"/>
  <c r="H134" i="1" s="1"/>
  <c r="H133" i="1" s="1"/>
  <c r="G135" i="1"/>
  <c r="G134" i="1" s="1"/>
  <c r="G99" i="1"/>
  <c r="G96" i="1" s="1"/>
  <c r="F122" i="1"/>
  <c r="F134" i="1"/>
  <c r="F133" i="1" s="1"/>
  <c r="F132" i="1" s="1"/>
  <c r="G133" i="1" l="1"/>
  <c r="G132" i="1" s="1"/>
  <c r="H132" i="1"/>
  <c r="H122" i="1" l="1"/>
  <c r="F102" i="1"/>
  <c r="F101" i="1" s="1"/>
  <c r="G102" i="1"/>
  <c r="G101" i="1" s="1"/>
  <c r="H102" i="1"/>
  <c r="H101" i="1" s="1"/>
  <c r="H95" i="1" s="1"/>
  <c r="H94" i="1" s="1"/>
  <c r="H21" i="1"/>
  <c r="G21" i="1"/>
  <c r="F21" i="1"/>
  <c r="F25" i="1"/>
  <c r="H150" i="1"/>
  <c r="H149" i="1" s="1"/>
  <c r="H148" i="1" s="1"/>
  <c r="H147" i="1" s="1"/>
  <c r="H146" i="1" s="1"/>
  <c r="G150" i="1"/>
  <c r="G149" i="1" s="1"/>
  <c r="G148" i="1" s="1"/>
  <c r="G147" i="1" s="1"/>
  <c r="G146" i="1" s="1"/>
  <c r="H144" i="1"/>
  <c r="H143" i="1" s="1"/>
  <c r="H142" i="1" s="1"/>
  <c r="G144" i="1"/>
  <c r="G143" i="1" s="1"/>
  <c r="G142" i="1" s="1"/>
  <c r="H141" i="1"/>
  <c r="H140" i="1" s="1"/>
  <c r="G141" i="1"/>
  <c r="G140" i="1" s="1"/>
  <c r="H120" i="1"/>
  <c r="H119" i="1" s="1"/>
  <c r="G120" i="1"/>
  <c r="G119" i="1" s="1"/>
  <c r="H117" i="1"/>
  <c r="H116" i="1" s="1"/>
  <c r="G117" i="1"/>
  <c r="G116" i="1" s="1"/>
  <c r="H114" i="1"/>
  <c r="G114" i="1"/>
  <c r="G113" i="1" s="1"/>
  <c r="H113" i="1"/>
  <c r="H112" i="1" s="1"/>
  <c r="H85" i="1"/>
  <c r="H84" i="1" s="1"/>
  <c r="H80" i="1" s="1"/>
  <c r="G85" i="1"/>
  <c r="G84" i="1" s="1"/>
  <c r="H62" i="1"/>
  <c r="G62" i="1"/>
  <c r="G61" i="1" s="1"/>
  <c r="G60" i="1" s="1"/>
  <c r="H61" i="1"/>
  <c r="H60" i="1" s="1"/>
  <c r="H48" i="1"/>
  <c r="H47" i="1" s="1"/>
  <c r="H46" i="1" s="1"/>
  <c r="H45" i="1" s="1"/>
  <c r="H44" i="1" s="1"/>
  <c r="G46" i="1"/>
  <c r="G45" i="1" s="1"/>
  <c r="G44" i="1" s="1"/>
  <c r="H42" i="1"/>
  <c r="G42" i="1"/>
  <c r="H41" i="1"/>
  <c r="G41" i="1"/>
  <c r="H40" i="1"/>
  <c r="G40" i="1"/>
  <c r="G39" i="1" s="1"/>
  <c r="H39" i="1"/>
  <c r="H37" i="1"/>
  <c r="G37" i="1"/>
  <c r="H36" i="1"/>
  <c r="G36" i="1"/>
  <c r="H35" i="1"/>
  <c r="G35" i="1"/>
  <c r="G34" i="1" s="1"/>
  <c r="H34" i="1"/>
  <c r="H28" i="1"/>
  <c r="G28" i="1"/>
  <c r="H27" i="1"/>
  <c r="G27" i="1"/>
  <c r="H23" i="1"/>
  <c r="G23" i="1"/>
  <c r="H12" i="1"/>
  <c r="H11" i="1" s="1"/>
  <c r="H10" i="1" s="1"/>
  <c r="H9" i="1" s="1"/>
  <c r="H8" i="1" s="1"/>
  <c r="G12" i="1"/>
  <c r="G11" i="1" s="1"/>
  <c r="G10" i="1" s="1"/>
  <c r="G9" i="1" s="1"/>
  <c r="G8" i="1" s="1"/>
  <c r="H53" i="1" l="1"/>
  <c r="H52" i="1" s="1"/>
  <c r="G53" i="1"/>
  <c r="G52" i="1" s="1"/>
  <c r="F95" i="1"/>
  <c r="F94" i="1" s="1"/>
  <c r="G95" i="1"/>
  <c r="G94" i="1" s="1"/>
  <c r="G79" i="1"/>
  <c r="G64" i="1" s="1"/>
  <c r="G80" i="1"/>
  <c r="G112" i="1"/>
  <c r="H79" i="1"/>
  <c r="H64" i="1" s="1"/>
  <c r="H20" i="1"/>
  <c r="H19" i="1" s="1"/>
  <c r="G20" i="1"/>
  <c r="G19" i="1" s="1"/>
  <c r="G18" i="1" s="1"/>
  <c r="G7" i="1" s="1"/>
  <c r="F23" i="1"/>
  <c r="F20" i="1" s="1"/>
  <c r="F85" i="1"/>
  <c r="F84" i="1" s="1"/>
  <c r="F80" i="1" s="1"/>
  <c r="F28" i="1"/>
  <c r="F27" i="1" s="1"/>
  <c r="F19" i="1" l="1"/>
  <c r="H111" i="1"/>
  <c r="H93" i="1" s="1"/>
  <c r="H158" i="1" s="1"/>
  <c r="G111" i="1"/>
  <c r="G93" i="1" s="1"/>
  <c r="G158" i="1" s="1"/>
  <c r="F18" i="1"/>
  <c r="H18" i="1"/>
  <c r="H7" i="1" s="1"/>
  <c r="F79" i="1"/>
  <c r="F64" i="1" s="1"/>
  <c r="F150" i="1"/>
  <c r="F149" i="1" s="1"/>
  <c r="F148" i="1" s="1"/>
  <c r="F147" i="1" s="1"/>
  <c r="F146" i="1" s="1"/>
  <c r="F144" i="1"/>
  <c r="F143" i="1" s="1"/>
  <c r="F142" i="1" s="1"/>
  <c r="F120" i="1"/>
  <c r="F119" i="1" s="1"/>
  <c r="F117" i="1"/>
  <c r="F116" i="1" s="1"/>
  <c r="F114" i="1"/>
  <c r="F113" i="1" s="1"/>
  <c r="F62" i="1"/>
  <c r="F61" i="1" s="1"/>
  <c r="F60" i="1" s="1"/>
  <c r="F48" i="1"/>
  <c r="F42" i="1"/>
  <c r="F41" i="1"/>
  <c r="F40" i="1" s="1"/>
  <c r="F39" i="1" s="1"/>
  <c r="F37" i="1"/>
  <c r="F36" i="1" s="1"/>
  <c r="F35" i="1" s="1"/>
  <c r="F34" i="1" s="1"/>
  <c r="F12" i="1"/>
  <c r="F11" i="1" s="1"/>
  <c r="F10" i="1" s="1"/>
  <c r="F112" i="1" l="1"/>
  <c r="F111" i="1" s="1"/>
  <c r="F93" i="1" s="1"/>
  <c r="F9" i="1"/>
  <c r="F8" i="1" s="1"/>
  <c r="F7" i="1" s="1"/>
  <c r="F53" i="1"/>
  <c r="F52" i="1" s="1"/>
  <c r="F141" i="1"/>
  <c r="F140" i="1" s="1"/>
  <c r="F47" i="1"/>
  <c r="F46" i="1" s="1"/>
  <c r="F45" i="1" s="1"/>
  <c r="F44" i="1" s="1"/>
  <c r="F158" i="1" l="1"/>
</calcChain>
</file>

<file path=xl/sharedStrings.xml><?xml version="1.0" encoding="utf-8"?>
<sst xmlns="http://schemas.openxmlformats.org/spreadsheetml/2006/main" count="620" uniqueCount="150">
  <si>
    <t>Наименование показателя</t>
  </si>
  <si>
    <t>раздел</t>
  </si>
  <si>
    <t>подраздел</t>
  </si>
  <si>
    <t>целевая статья</t>
  </si>
  <si>
    <t>вид расходов</t>
  </si>
  <si>
    <t>Сумма</t>
  </si>
  <si>
    <t>Общегосударственные вопросы</t>
  </si>
  <si>
    <t>01</t>
  </si>
  <si>
    <t>02</t>
  </si>
  <si>
    <t>Глава муниципального образования</t>
  </si>
  <si>
    <t>100</t>
  </si>
  <si>
    <t>Расходы на выплаты персоналу государственных (муниципальных) органов</t>
  </si>
  <si>
    <t>120</t>
  </si>
  <si>
    <t>03</t>
  </si>
  <si>
    <t>200</t>
  </si>
  <si>
    <t>240</t>
  </si>
  <si>
    <t>Иные бюджетные ассигнования</t>
  </si>
  <si>
    <t>800</t>
  </si>
  <si>
    <t>850</t>
  </si>
  <si>
    <t>04</t>
  </si>
  <si>
    <t>Резервные фонды</t>
  </si>
  <si>
    <t>11</t>
  </si>
  <si>
    <t>Резервные фонды местных администраций</t>
  </si>
  <si>
    <t>Резервные средства</t>
  </si>
  <si>
    <t>Национальная оборона</t>
  </si>
  <si>
    <t>Мобилизационная и вневойсковая подготовка</t>
  </si>
  <si>
    <t>Национальная экономика</t>
  </si>
  <si>
    <t>05</t>
  </si>
  <si>
    <t>Дорожное хозяйство (дорожные фонды)</t>
  </si>
  <si>
    <t>09</t>
  </si>
  <si>
    <t>Жилищно-коммунальное хозяйство</t>
  </si>
  <si>
    <t>Благоустройство</t>
  </si>
  <si>
    <t>08</t>
  </si>
  <si>
    <t>Культура</t>
  </si>
  <si>
    <t/>
  </si>
  <si>
    <t>Социальная политика</t>
  </si>
  <si>
    <t>10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</si>
  <si>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</si>
  <si>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</si>
  <si>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</si>
  <si>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Таблица 1</t>
  </si>
  <si>
    <t>тыс. рублей</t>
  </si>
  <si>
    <t>Национальная безопасность и правоохранительная деятельность</t>
  </si>
  <si>
    <t>Мероприятия по предупреждению и ликвидации последствий чрезвычайных ситуаций и стихийных бедствий</t>
  </si>
  <si>
    <t>Всего расходов</t>
  </si>
  <si>
    <t>Расходы на содержание органов местного самоуправления</t>
  </si>
  <si>
    <t>06</t>
  </si>
  <si>
    <t>Межбюджетные трансферты</t>
  </si>
  <si>
    <t>Иные межбюджетные трансферты</t>
  </si>
  <si>
    <t>500</t>
  </si>
  <si>
    <t xml:space="preserve">Культура, кинематография </t>
  </si>
  <si>
    <t>540</t>
  </si>
  <si>
    <t>99 0 00 00000</t>
  </si>
  <si>
    <t>99 0 00 03000</t>
  </si>
  <si>
    <t>99 0 00 03120</t>
  </si>
  <si>
    <t>99 0 00 20550</t>
  </si>
  <si>
    <t xml:space="preserve">99 0 00 20550 </t>
  </si>
  <si>
    <t>99 0 00 51180</t>
  </si>
  <si>
    <t>99 0 00 18010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</si>
  <si>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</si>
  <si>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</si>
  <si>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</si>
  <si>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 xml:space="preserve">Публичные нормативные социальные выплаты гражданам 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</si>
  <si>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</si>
  <si>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</si>
  <si>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Расходы на осуществление первичного воинского учета на территориях, где отсутствуют военные комиссариаты, за счет средств федерального бюджета</t>
  </si>
  <si>
    <t>Непрограммные направления местного бюджета</t>
  </si>
  <si>
    <t>99 0 00 03110</t>
  </si>
  <si>
    <t xml:space="preserve">Средства передаваемые на осуществление части переданных полномочий поселения по осуществлению внешнего муниципального контроля </t>
  </si>
  <si>
    <t>99 0 00 84010</t>
  </si>
  <si>
    <t>Уличное освещение</t>
  </si>
  <si>
    <t>99 0 00 06010</t>
  </si>
  <si>
    <t>Организация ритуальных услуг и содержание мест захоронения</t>
  </si>
  <si>
    <t>99 0 00 06040</t>
  </si>
  <si>
    <t>99 0 00 02020</t>
  </si>
  <si>
    <t>99 0 00 06060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</si>
  <si>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</si>
  <si>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товаров, работ и услуг для обеспечения государственных (муниципальных) нужд</t>
  </si>
  <si>
    <t>Расходы на выплаты по оплате труда и содержание органов местного самоуправления Северного района Новосибирской области</t>
  </si>
  <si>
    <t xml:space="preserve"> Закупка товаров, работ и услуг для обеспечения государственных (муниципальных) нужд</t>
  </si>
  <si>
    <t>Расходы на осуществление отдельных государственных полномочий Новосибирской области по решению вопросов в сфере административных правонарушений за счет средств областного бюджета</t>
  </si>
  <si>
    <t>99 0 00 70190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</si>
  <si>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средств местного бюджета</t>
  </si>
  <si>
    <t>99 0 00 80760</t>
  </si>
  <si>
    <t>Прочие мероприятия по благоустройству поселений</t>
  </si>
  <si>
    <t>2023 год</t>
  </si>
  <si>
    <t>2022 год</t>
  </si>
  <si>
    <t>Защита населения и территории от чрезвычайных ситуаций природного и техногенного характера,пожарная безопасность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</si>
  <si>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субсидий местным бюджетам на осуществление дорожной деятельности в отношении автомобильных дорог местного значения</t>
  </si>
  <si>
    <t>99 0 00 70760</t>
  </si>
  <si>
    <t>Жилищное хозяйство</t>
  </si>
  <si>
    <t>Мероприятия в области жилищного хозяйства</t>
  </si>
  <si>
    <t>99 0 00 04020</t>
  </si>
  <si>
    <t>Взносы на капитальный ремонт общего имущества в многоквартирных домах</t>
  </si>
  <si>
    <t>99 0 00 05030</t>
  </si>
  <si>
    <t>Поддержка в сфере культуры, проведение мероприятий в сфере культуры</t>
  </si>
  <si>
    <t>99 0 00 00750</t>
  </si>
  <si>
    <t>Реализация регионального проекта "Формирование комфортной городской среды"</t>
  </si>
  <si>
    <t>99 0 F2 00000</t>
  </si>
  <si>
    <t>Реализация программ формирования современной городской среды</t>
  </si>
  <si>
    <t>99 0 F2 55550</t>
  </si>
  <si>
    <t>Благоустройство общественных пространств</t>
  </si>
  <si>
    <t>99 0 F2 55552</t>
  </si>
  <si>
    <t>Условно утвержденные расходы</t>
  </si>
  <si>
    <t>99</t>
  </si>
  <si>
    <t>УСЛОВНО УТВЕРЖДЕННЫЕ РАСХОДЫ</t>
  </si>
  <si>
    <t>99 0 00 99990</t>
  </si>
  <si>
    <t>Распределение бюджетных ассигнований  по разделам, подразделам, целевым статьям (муниципальным программам и непрограммным направлениям деятельности),  группам (группам и подгруппам) видов расходов классификации расходов бюджетов на 2022 год и плановый период 2023 и 2024годов</t>
  </si>
  <si>
    <t>2024год</t>
  </si>
  <si>
    <t>Мероприятия по обеспечению пожарной части</t>
  </si>
  <si>
    <t>99 0 00 18030</t>
  </si>
  <si>
    <t>Водное хозяйство</t>
  </si>
  <si>
    <t>Поддержание безопасного технического состояния гидротехнического  гидротехнических сооружений Северного района Новосибирской области за счет областного бюджета</t>
  </si>
  <si>
    <t>Поддержание безопасного технического состояния гидротехнического  гидротехнических сооружений Северного района Новосибирской области за счет местного бюджета</t>
  </si>
  <si>
    <t>99 0 00 70860</t>
  </si>
  <si>
    <t>99 0 00 80860</t>
  </si>
  <si>
    <t>81 0 00 00000</t>
  </si>
  <si>
    <t>Другие вопросы в области национальной экономики</t>
  </si>
  <si>
    <t>12</t>
  </si>
  <si>
    <t>Муниципальная программа "О развитии субъектов малогои среднего предпринимательства"</t>
  </si>
  <si>
    <t>Основные мероприятия "Развития инфраструктуры поддержки малого предпринимательства "</t>
  </si>
  <si>
    <t>Реализация мероприятий муниципальной программы  "Развитие субъектов малого и среднего предпринимательства Северного сельсовета Северного района Новосибирской области на 2021-2023гг</t>
  </si>
  <si>
    <t>81 0 02 00000</t>
  </si>
  <si>
    <t>Инные бюджетные ассигнования</t>
  </si>
  <si>
    <t>Субсидия юридическим лицам (кроме некомерческих организаций)индивидуальным предпринимателям ,физическим лицам-производителям товаров ,работ и услуг</t>
  </si>
  <si>
    <t>810</t>
  </si>
  <si>
    <t>81 0 02 80009</t>
  </si>
  <si>
    <t xml:space="preserve">                                                             Приложение 3                                                                                              к  решению  Совета депутатов Северного сельсовета Северного района Новосибирской области "О местном бюджете Северного сельсовета Северного района Новосибирской области на  2022 год и плановый период 2023 и 2024 годов"</t>
  </si>
  <si>
    <t>Коммунальное хозяйство</t>
  </si>
  <si>
    <t>Организация безперебойной работы объектов тепло,водоснабжения и водоотведения за счет средств местного бюджета</t>
  </si>
  <si>
    <t>99 0 00 70600</t>
  </si>
  <si>
    <t>Организация безперебойной работы объектов тепло,водоснабжения и водоотведения за счет средств Северного сельсовета</t>
  </si>
  <si>
    <t>99 0 00 80600</t>
  </si>
  <si>
    <t>99 0 00 80870</t>
  </si>
  <si>
    <t>Реализация мероприятий на разработку проектной и рабочей документации на строительство объекта по защите территории с.Северное  Северного района Новосибирской области от подтопления и затопления в рамках государственной программы Новосибирской области"Охрана окружающей среды" за счет средств местного бюджета</t>
  </si>
  <si>
    <t>410</t>
  </si>
  <si>
    <t>414</t>
  </si>
  <si>
    <t>99 0 00 80460</t>
  </si>
  <si>
    <t>Обеспечение безопасности на водном объекте р.Тартас с Северное</t>
  </si>
  <si>
    <t>Реализация социально значимых проектов в сфере развития общественной инфраструктуры в рамках подпрограммы "Содействие развитию местного самоуправления" государственной программы Новосибирской области "Развитие институтов региональной политики и гражданского общества в Новосибирской области"</t>
  </si>
  <si>
    <t>Закупка товаров, работ и услуг для государственных (муниципальных) нужд</t>
  </si>
  <si>
    <t>Реализация социально значимых проектов в сфере развития общественной  инфраструктуры  за счет средств местных бюджетов муниципальных образований Северного района   Новосибирской области"</t>
  </si>
  <si>
    <t>99 0 00 80370</t>
  </si>
  <si>
    <t>99 0 00 70370</t>
  </si>
  <si>
    <t>Основное мероприятие " Оказание финансовой поддержки муниципальным образованиям по обеспечению сбалансированности местных бюджктов"</t>
  </si>
  <si>
    <t>Реализация мероприятий государственной программы Новосибирской области "Управление  финансами в Новосибирской области"</t>
  </si>
  <si>
    <t>99 0 00 70510</t>
  </si>
  <si>
    <t>99 0 00 70000</t>
  </si>
  <si>
    <t>Организация общественных пространств и дворовых территорий многоквартирных домов</t>
  </si>
  <si>
    <t>99 0 F2 55553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</si>
</sst>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\ 00\ 00"/>
    <numFmt numFmtId="166" formatCode="000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2"/>
      <name val="Calibri"/>
      <family val="2"/>
      <scheme val="minor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2" fillId="0" borderId="0"/>
    <xf numFmtId="0" fontId="16" fillId="0" borderId="0"/>
    <xf numFmtId="0" fontId="1" fillId="0" borderId="0"/>
  </cellStyleXfs>
  <cellXfs count="136">
    <xf numFmtId="0" fontId="0" fillId="0" borderId="0" xfId="0"/>
    <xf numFmtId="0" fontId="7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 applyAlignment="1">
      <alignment vertical="justify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/>
    <xf numFmtId="164" fontId="10" fillId="0" borderId="2" xfId="1" applyNumberFormat="1" applyFont="1" applyFill="1" applyBorder="1" applyAlignment="1" applyProtection="1">
      <alignment horizontal="left"/>
      <protection hidden="1"/>
    </xf>
    <xf numFmtId="164" fontId="10" fillId="0" borderId="3" xfId="1" applyNumberFormat="1" applyFont="1" applyFill="1" applyBorder="1" applyAlignment="1" applyProtection="1">
      <alignment horizontal="left"/>
      <protection hidden="1"/>
    </xf>
    <xf numFmtId="165" fontId="10" fillId="0" borderId="2" xfId="1" applyNumberFormat="1" applyFont="1" applyFill="1" applyBorder="1" applyAlignment="1" applyProtection="1">
      <alignment horizontal="left" wrapText="1"/>
      <protection hidden="1"/>
    </xf>
    <xf numFmtId="165" fontId="6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0" fontId="1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10" fillId="0" borderId="1" xfId="1" applyNumberFormat="1" applyFont="1" applyFill="1" applyBorder="1" applyAlignment="1" applyProtection="1">
      <alignment horizontal="right" wrapText="1"/>
      <protection hidden="1"/>
    </xf>
    <xf numFmtId="164" fontId="10" fillId="0" borderId="1" xfId="1" applyNumberFormat="1" applyFont="1" applyFill="1" applyBorder="1" applyAlignment="1" applyProtection="1">
      <alignment horizontal="left"/>
      <protection hidden="1"/>
    </xf>
    <xf numFmtId="165" fontId="8" fillId="0" borderId="1" xfId="0" applyNumberFormat="1" applyFont="1" applyBorder="1"/>
    <xf numFmtId="165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1" applyNumberFormat="1" applyFont="1" applyFill="1" applyAlignment="1" applyProtection="1">
      <alignment wrapText="1"/>
      <protection hidden="1"/>
    </xf>
    <xf numFmtId="0" fontId="11" fillId="0" borderId="0" xfId="1" applyNumberFormat="1" applyFont="1" applyFill="1" applyAlignment="1" applyProtection="1">
      <alignment horizontal="right" vertical="center"/>
      <protection hidden="1"/>
    </xf>
    <xf numFmtId="167" fontId="10" fillId="0" borderId="1" xfId="0" applyNumberFormat="1" applyFont="1" applyBorder="1"/>
    <xf numFmtId="0" fontId="12" fillId="0" borderId="1" xfId="0" applyFont="1" applyBorder="1"/>
    <xf numFmtId="0" fontId="10" fillId="0" borderId="1" xfId="0" applyFont="1" applyBorder="1"/>
    <xf numFmtId="167" fontId="12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166" fontId="10" fillId="0" borderId="1" xfId="1" applyNumberFormat="1" applyFont="1" applyFill="1" applyBorder="1" applyAlignment="1" applyProtection="1">
      <alignment horizontal="right"/>
      <protection hidden="1"/>
    </xf>
    <xf numFmtId="165" fontId="6" fillId="0" borderId="1" xfId="0" applyNumberFormat="1" applyFont="1" applyBorder="1" applyAlignment="1"/>
    <xf numFmtId="165" fontId="12" fillId="0" borderId="2" xfId="1" applyNumberFormat="1" applyFont="1" applyFill="1" applyBorder="1" applyAlignment="1" applyProtection="1">
      <alignment horizontal="left" wrapText="1"/>
      <protection hidden="1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7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6" fontId="10" fillId="0" borderId="1" xfId="1" applyNumberFormat="1" applyFont="1" applyFill="1" applyBorder="1" applyAlignment="1" applyProtection="1">
      <alignment horizontal="right" vertical="center"/>
      <protection hidden="1"/>
    </xf>
    <xf numFmtId="0" fontId="17" fillId="0" borderId="1" xfId="1" applyNumberFormat="1" applyFont="1" applyFill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>
      <alignment wrapText="1"/>
    </xf>
    <xf numFmtId="49" fontId="10" fillId="0" borderId="1" xfId="0" applyNumberFormat="1" applyFont="1" applyBorder="1"/>
    <xf numFmtId="165" fontId="10" fillId="0" borderId="1" xfId="0" applyNumberFormat="1" applyFont="1" applyBorder="1" applyAlignment="1">
      <alignment horizontal="left"/>
    </xf>
    <xf numFmtId="0" fontId="18" fillId="0" borderId="0" xfId="0" applyFont="1" applyAlignment="1">
      <alignment wrapText="1"/>
    </xf>
    <xf numFmtId="165" fontId="19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wrapText="1"/>
    </xf>
    <xf numFmtId="49" fontId="19" fillId="0" borderId="1" xfId="0" applyNumberFormat="1" applyFont="1" applyBorder="1"/>
    <xf numFmtId="49" fontId="19" fillId="0" borderId="1" xfId="0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/>
    <xf numFmtId="165" fontId="11" fillId="2" borderId="1" xfId="0" applyNumberFormat="1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right"/>
    </xf>
    <xf numFmtId="167" fontId="11" fillId="2" borderId="1" xfId="0" applyNumberFormat="1" applyFont="1" applyFill="1" applyBorder="1"/>
    <xf numFmtId="49" fontId="11" fillId="2" borderId="1" xfId="0" applyNumberFormat="1" applyFont="1" applyFill="1" applyBorder="1" applyAlignment="1">
      <alignment horizontal="right"/>
    </xf>
    <xf numFmtId="0" fontId="11" fillId="2" borderId="2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0" fillId="0" borderId="2" xfId="1" applyNumberFormat="1" applyFont="1" applyFill="1" applyBorder="1" applyAlignment="1" applyProtection="1">
      <alignment horizontal="left" vertical="center" wrapText="1"/>
      <protection hidden="1"/>
    </xf>
    <xf numFmtId="49" fontId="21" fillId="0" borderId="2" xfId="0" applyNumberFormat="1" applyFont="1" applyBorder="1"/>
    <xf numFmtId="49" fontId="21" fillId="0" borderId="3" xfId="0" applyNumberFormat="1" applyFont="1" applyBorder="1"/>
    <xf numFmtId="165" fontId="21" fillId="0" borderId="2" xfId="0" applyNumberFormat="1" applyFont="1" applyBorder="1" applyAlignment="1">
      <alignment horizontal="left"/>
    </xf>
    <xf numFmtId="49" fontId="21" fillId="0" borderId="1" xfId="0" applyNumberFormat="1" applyFont="1" applyBorder="1"/>
    <xf numFmtId="49" fontId="22" fillId="0" borderId="1" xfId="0" applyNumberFormat="1" applyFont="1" applyBorder="1"/>
    <xf numFmtId="164" fontId="12" fillId="0" borderId="2" xfId="1" applyNumberFormat="1" applyFont="1" applyFill="1" applyBorder="1" applyAlignment="1" applyProtection="1">
      <alignment horizontal="left"/>
      <protection hidden="1"/>
    </xf>
    <xf numFmtId="164" fontId="12" fillId="0" borderId="3" xfId="1" applyNumberFormat="1" applyFont="1" applyFill="1" applyBorder="1" applyAlignment="1" applyProtection="1">
      <alignment horizontal="left"/>
      <protection hidden="1"/>
    </xf>
    <xf numFmtId="49" fontId="12" fillId="0" borderId="1" xfId="0" applyNumberFormat="1" applyFont="1" applyBorder="1"/>
    <xf numFmtId="167" fontId="12" fillId="3" borderId="1" xfId="0" applyNumberFormat="1" applyFont="1" applyFill="1" applyBorder="1"/>
    <xf numFmtId="0" fontId="7" fillId="3" borderId="1" xfId="0" applyFont="1" applyFill="1" applyBorder="1" applyAlignment="1">
      <alignment wrapText="1"/>
    </xf>
    <xf numFmtId="49" fontId="7" fillId="3" borderId="1" xfId="0" applyNumberFormat="1" applyFont="1" applyFill="1" applyBorder="1"/>
    <xf numFmtId="165" fontId="7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12" fillId="3" borderId="1" xfId="1" applyNumberFormat="1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wrapText="1"/>
    </xf>
    <xf numFmtId="49" fontId="13" fillId="0" borderId="1" xfId="0" applyNumberFormat="1" applyFont="1" applyBorder="1"/>
    <xf numFmtId="165" fontId="13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right"/>
    </xf>
    <xf numFmtId="0" fontId="13" fillId="2" borderId="1" xfId="1" applyNumberFormat="1" applyFont="1" applyFill="1" applyBorder="1" applyAlignment="1" applyProtection="1">
      <alignment horizontal="left" vertical="center" wrapText="1"/>
      <protection hidden="1"/>
    </xf>
    <xf numFmtId="49" fontId="13" fillId="2" borderId="1" xfId="0" applyNumberFormat="1" applyFont="1" applyFill="1" applyBorder="1"/>
    <xf numFmtId="165" fontId="13" fillId="2" borderId="1" xfId="0" applyNumberFormat="1" applyFont="1" applyFill="1" applyBorder="1" applyAlignment="1">
      <alignment horizontal="left"/>
    </xf>
    <xf numFmtId="167" fontId="13" fillId="2" borderId="1" xfId="0" applyNumberFormat="1" applyFont="1" applyFill="1" applyBorder="1"/>
    <xf numFmtId="166" fontId="12" fillId="0" borderId="1" xfId="1" applyNumberFormat="1" applyFont="1" applyFill="1" applyBorder="1" applyAlignment="1" applyProtection="1">
      <alignment horizontal="right"/>
      <protection hidden="1"/>
    </xf>
    <xf numFmtId="0" fontId="0" fillId="0" borderId="0" xfId="0"/>
    <xf numFmtId="0" fontId="7" fillId="0" borderId="1" xfId="0" applyFont="1" applyBorder="1"/>
    <xf numFmtId="0" fontId="0" fillId="0" borderId="1" xfId="0" applyBorder="1"/>
    <xf numFmtId="165" fontId="0" fillId="0" borderId="0" xfId="0" applyNumberFormat="1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165" fontId="0" fillId="0" borderId="1" xfId="0" applyNumberFormat="1" applyBorder="1"/>
    <xf numFmtId="167" fontId="12" fillId="0" borderId="1" xfId="0" applyNumberFormat="1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/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10" fillId="0" borderId="1" xfId="1" applyNumberFormat="1" applyFont="1" applyFill="1" applyBorder="1" applyAlignment="1" applyProtection="1">
      <alignment horizontal="right" wrapText="1"/>
      <protection hidden="1"/>
    </xf>
    <xf numFmtId="164" fontId="10" fillId="0" borderId="1" xfId="1" applyNumberFormat="1" applyFont="1" applyFill="1" applyBorder="1" applyAlignment="1" applyProtection="1">
      <alignment horizontal="left"/>
      <protection hidden="1"/>
    </xf>
    <xf numFmtId="165" fontId="8" fillId="0" borderId="1" xfId="0" applyNumberFormat="1" applyFont="1" applyBorder="1"/>
    <xf numFmtId="164" fontId="12" fillId="0" borderId="1" xfId="1" applyNumberFormat="1" applyFont="1" applyFill="1" applyBorder="1" applyAlignment="1" applyProtection="1">
      <alignment horizontal="left"/>
      <protection hidden="1"/>
    </xf>
    <xf numFmtId="165" fontId="12" fillId="0" borderId="1" xfId="1" applyNumberFormat="1" applyFont="1" applyFill="1" applyBorder="1" applyAlignment="1" applyProtection="1">
      <alignment horizontal="right" wrapText="1"/>
      <protection hidden="1"/>
    </xf>
    <xf numFmtId="167" fontId="10" fillId="0" borderId="1" xfId="0" applyNumberFormat="1" applyFont="1" applyBorder="1"/>
    <xf numFmtId="167" fontId="12" fillId="0" borderId="1" xfId="0" applyNumberFormat="1" applyFont="1" applyBorder="1"/>
    <xf numFmtId="166" fontId="10" fillId="0" borderId="1" xfId="1" applyNumberFormat="1" applyFont="1" applyFill="1" applyBorder="1" applyAlignment="1" applyProtection="1">
      <alignment horizontal="right"/>
      <protection hidden="1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9" fontId="23" fillId="0" borderId="1" xfId="0" applyNumberFormat="1" applyFont="1" applyBorder="1"/>
    <xf numFmtId="0" fontId="0" fillId="0" borderId="0" xfId="0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0" xfId="1" applyNumberFormat="1" applyFont="1" applyFill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right" wrapText="1"/>
      <protection hidden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abSelected="1" zoomScale="90" zoomScaleNormal="90" workbookViewId="0">
      <selection activeCell="G120" sqref="G120"/>
    </sheetView>
  </sheetViews>
  <sheetFormatPr defaultRowHeight="15" x14ac:dyDescent="0.25"/>
  <cols>
    <col min="1" max="1" width="54.5703125" customWidth="1"/>
    <col min="3" max="3" width="10.42578125" customWidth="1"/>
    <col min="4" max="4" width="14" customWidth="1"/>
    <col min="5" max="5" width="8.140625" style="38" customWidth="1"/>
    <col min="6" max="6" width="12.85546875" customWidth="1"/>
    <col min="7" max="7" width="10.28515625" customWidth="1"/>
    <col min="8" max="8" width="11.140625" bestFit="1" customWidth="1"/>
  </cols>
  <sheetData>
    <row r="1" spans="1:8" ht="105.75" customHeight="1" x14ac:dyDescent="0.25">
      <c r="B1" s="127" t="s">
        <v>127</v>
      </c>
      <c r="C1" s="127"/>
      <c r="D1" s="127"/>
      <c r="E1" s="127"/>
      <c r="F1" s="127"/>
      <c r="G1" s="127"/>
      <c r="H1" s="127"/>
    </row>
    <row r="2" spans="1:8" ht="15.75" customHeight="1" x14ac:dyDescent="0.25">
      <c r="A2" s="25"/>
      <c r="B2" s="25"/>
      <c r="C2" s="25"/>
      <c r="D2" s="25"/>
      <c r="E2" s="135" t="s">
        <v>40</v>
      </c>
      <c r="F2" s="135"/>
      <c r="G2" s="135"/>
      <c r="H2" s="135"/>
    </row>
    <row r="3" spans="1:8" ht="77.25" customHeight="1" x14ac:dyDescent="0.25">
      <c r="A3" s="134" t="s">
        <v>107</v>
      </c>
      <c r="B3" s="134"/>
      <c r="C3" s="134"/>
      <c r="D3" s="134"/>
      <c r="E3" s="134"/>
      <c r="F3" s="134"/>
      <c r="G3" s="134"/>
      <c r="H3" s="134"/>
    </row>
    <row r="4" spans="1:8" ht="15.75" x14ac:dyDescent="0.25">
      <c r="H4" s="26" t="s">
        <v>41</v>
      </c>
    </row>
    <row r="5" spans="1:8" ht="15" customHeight="1" x14ac:dyDescent="0.25">
      <c r="A5" s="128" t="s">
        <v>0</v>
      </c>
      <c r="B5" s="129"/>
      <c r="C5" s="129"/>
      <c r="D5" s="129"/>
      <c r="E5" s="130"/>
      <c r="F5" s="131" t="s">
        <v>5</v>
      </c>
      <c r="G5" s="132"/>
      <c r="H5" s="133"/>
    </row>
    <row r="6" spans="1:8" ht="51.75" customHeight="1" x14ac:dyDescent="0.25">
      <c r="A6" s="128"/>
      <c r="B6" s="7" t="s">
        <v>1</v>
      </c>
      <c r="C6" s="31" t="s">
        <v>2</v>
      </c>
      <c r="D6" s="7" t="s">
        <v>3</v>
      </c>
      <c r="E6" s="37" t="s">
        <v>4</v>
      </c>
      <c r="F6" s="67" t="s">
        <v>86</v>
      </c>
      <c r="G6" s="67" t="s">
        <v>85</v>
      </c>
      <c r="H6" s="67" t="s">
        <v>108</v>
      </c>
    </row>
    <row r="7" spans="1:8" ht="15.75" x14ac:dyDescent="0.25">
      <c r="A7" s="84" t="s">
        <v>6</v>
      </c>
      <c r="B7" s="80" t="s">
        <v>7</v>
      </c>
      <c r="C7" s="80"/>
      <c r="D7" s="80"/>
      <c r="E7" s="82"/>
      <c r="F7" s="78">
        <f>+F8+F18+F34+F39</f>
        <v>7596.8000000000011</v>
      </c>
      <c r="G7" s="78">
        <f>+G8+G18+G34+G39</f>
        <v>6494.3</v>
      </c>
      <c r="H7" s="78">
        <f>+H8+H18+H34+H39</f>
        <v>7014.3000000000011</v>
      </c>
    </row>
    <row r="8" spans="1:8" ht="36" customHeight="1" x14ac:dyDescent="0.25">
      <c r="A8" s="3" t="s">
        <v>63</v>
      </c>
      <c r="B8" s="2" t="s">
        <v>7</v>
      </c>
      <c r="C8" s="2" t="s">
        <v>8</v>
      </c>
      <c r="D8" s="2"/>
      <c r="E8" s="39"/>
      <c r="F8" s="28">
        <f t="shared" ref="F8:H12" si="0">F9</f>
        <v>919.3</v>
      </c>
      <c r="G8" s="28">
        <f t="shared" si="0"/>
        <v>826.5</v>
      </c>
      <c r="H8" s="28">
        <f t="shared" si="0"/>
        <v>826.5</v>
      </c>
    </row>
    <row r="9" spans="1:8" ht="15.75" x14ac:dyDescent="0.25">
      <c r="A9" s="4" t="s">
        <v>66</v>
      </c>
      <c r="B9" s="5" t="s">
        <v>7</v>
      </c>
      <c r="C9" s="5" t="s">
        <v>8</v>
      </c>
      <c r="D9" s="16" t="s">
        <v>52</v>
      </c>
      <c r="E9" s="40"/>
      <c r="F9" s="29">
        <f>F10+F14</f>
        <v>919.3</v>
      </c>
      <c r="G9" s="29">
        <f t="shared" si="0"/>
        <v>826.5</v>
      </c>
      <c r="H9" s="29">
        <f t="shared" si="0"/>
        <v>826.5</v>
      </c>
    </row>
    <row r="10" spans="1:8" ht="42" customHeight="1" x14ac:dyDescent="0.25">
      <c r="A10" s="4" t="s">
        <v>45</v>
      </c>
      <c r="B10" s="5" t="s">
        <v>7</v>
      </c>
      <c r="C10" s="5" t="s">
        <v>8</v>
      </c>
      <c r="D10" s="16" t="s">
        <v>53</v>
      </c>
      <c r="E10" s="40"/>
      <c r="F10" s="29">
        <f t="shared" si="0"/>
        <v>826.5</v>
      </c>
      <c r="G10" s="29">
        <f t="shared" si="0"/>
        <v>826.5</v>
      </c>
      <c r="H10" s="29">
        <f t="shared" si="0"/>
        <v>826.5</v>
      </c>
    </row>
    <row r="11" spans="1:8" ht="15.75" x14ac:dyDescent="0.25">
      <c r="A11" s="4" t="s">
        <v>9</v>
      </c>
      <c r="B11" s="5" t="s">
        <v>7</v>
      </c>
      <c r="C11" s="5" t="s">
        <v>8</v>
      </c>
      <c r="D11" s="16" t="s">
        <v>67</v>
      </c>
      <c r="E11" s="40"/>
      <c r="F11" s="29">
        <f t="shared" si="0"/>
        <v>826.5</v>
      </c>
      <c r="G11" s="29">
        <f t="shared" si="0"/>
        <v>826.5</v>
      </c>
      <c r="H11" s="29">
        <f t="shared" si="0"/>
        <v>826.5</v>
      </c>
    </row>
    <row r="12" spans="1:8" ht="62.25" customHeight="1" x14ac:dyDescent="0.25">
      <c r="A12" s="4" t="s">
        <v>59</v>
      </c>
      <c r="B12" s="5" t="s">
        <v>7</v>
      </c>
      <c r="C12" s="5" t="s">
        <v>8</v>
      </c>
      <c r="D12" s="16" t="s">
        <v>67</v>
      </c>
      <c r="E12" s="40" t="s">
        <v>10</v>
      </c>
      <c r="F12" s="29">
        <f t="shared" si="0"/>
        <v>826.5</v>
      </c>
      <c r="G12" s="29">
        <f t="shared" si="0"/>
        <v>826.5</v>
      </c>
      <c r="H12" s="29">
        <f t="shared" si="0"/>
        <v>826.5</v>
      </c>
    </row>
    <row r="13" spans="1:8" ht="38.25" customHeight="1" x14ac:dyDescent="0.25">
      <c r="A13" s="4" t="s">
        <v>11</v>
      </c>
      <c r="B13" s="5" t="s">
        <v>7</v>
      </c>
      <c r="C13" s="5" t="s">
        <v>8</v>
      </c>
      <c r="D13" s="16" t="s">
        <v>67</v>
      </c>
      <c r="E13" s="40" t="s">
        <v>12</v>
      </c>
      <c r="F13" s="29">
        <v>826.5</v>
      </c>
      <c r="G13" s="29">
        <v>826.5</v>
      </c>
      <c r="H13" s="29">
        <v>826.5</v>
      </c>
    </row>
    <row r="14" spans="1:8" s="108" customFormat="1" ht="63.75" customHeight="1" x14ac:dyDescent="0.25">
      <c r="A14" s="125" t="s">
        <v>144</v>
      </c>
      <c r="B14" s="2" t="s">
        <v>7</v>
      </c>
      <c r="C14" s="2" t="s">
        <v>8</v>
      </c>
      <c r="D14" s="16" t="s">
        <v>147</v>
      </c>
      <c r="E14" s="39"/>
      <c r="F14" s="28">
        <f>+F15</f>
        <v>92.8</v>
      </c>
      <c r="G14" s="119">
        <v>0</v>
      </c>
      <c r="H14" s="119">
        <v>0</v>
      </c>
    </row>
    <row r="15" spans="1:8" s="108" customFormat="1" ht="60.75" customHeight="1" x14ac:dyDescent="0.25">
      <c r="A15" s="124" t="s">
        <v>145</v>
      </c>
      <c r="B15" s="5" t="s">
        <v>7</v>
      </c>
      <c r="C15" s="5" t="s">
        <v>8</v>
      </c>
      <c r="D15" s="16" t="s">
        <v>146</v>
      </c>
      <c r="E15" s="40"/>
      <c r="F15" s="29">
        <f>+F16</f>
        <v>92.8</v>
      </c>
      <c r="G15" s="118">
        <v>0</v>
      </c>
      <c r="H15" s="118">
        <v>0</v>
      </c>
    </row>
    <row r="16" spans="1:8" s="108" customFormat="1" ht="87.75" customHeight="1" x14ac:dyDescent="0.25">
      <c r="A16" s="124" t="s">
        <v>59</v>
      </c>
      <c r="B16" s="5" t="s">
        <v>7</v>
      </c>
      <c r="C16" s="5" t="s">
        <v>8</v>
      </c>
      <c r="D16" s="16" t="s">
        <v>146</v>
      </c>
      <c r="E16" s="40" t="s">
        <v>10</v>
      </c>
      <c r="F16" s="29">
        <f>+F17</f>
        <v>92.8</v>
      </c>
      <c r="G16" s="118">
        <v>0</v>
      </c>
      <c r="H16" s="118">
        <v>0</v>
      </c>
    </row>
    <row r="17" spans="1:8" s="108" customFormat="1" ht="48.75" customHeight="1" x14ac:dyDescent="0.25">
      <c r="A17" s="124" t="s">
        <v>11</v>
      </c>
      <c r="B17" s="5" t="s">
        <v>7</v>
      </c>
      <c r="C17" s="5" t="s">
        <v>8</v>
      </c>
      <c r="D17" s="16" t="s">
        <v>146</v>
      </c>
      <c r="E17" s="40" t="s">
        <v>12</v>
      </c>
      <c r="F17" s="29">
        <v>92.8</v>
      </c>
      <c r="G17" s="118">
        <v>0</v>
      </c>
      <c r="H17" s="118">
        <v>0</v>
      </c>
    </row>
    <row r="18" spans="1:8" ht="66.75" customHeight="1" x14ac:dyDescent="0.25">
      <c r="A18" s="52" t="s">
        <v>76</v>
      </c>
      <c r="B18" s="2" t="s">
        <v>7</v>
      </c>
      <c r="C18" s="2" t="s">
        <v>19</v>
      </c>
      <c r="D18" s="17"/>
      <c r="E18" s="39"/>
      <c r="F18" s="30">
        <f>F19</f>
        <v>6636.5000000000009</v>
      </c>
      <c r="G18" s="30">
        <f>G19</f>
        <v>5626.8</v>
      </c>
      <c r="H18" s="30">
        <f>H19</f>
        <v>6146.8000000000011</v>
      </c>
    </row>
    <row r="19" spans="1:8" ht="18.75" customHeight="1" x14ac:dyDescent="0.25">
      <c r="A19" s="4" t="s">
        <v>66</v>
      </c>
      <c r="B19" s="5" t="s">
        <v>7</v>
      </c>
      <c r="C19" s="5" t="s">
        <v>19</v>
      </c>
      <c r="D19" s="16" t="s">
        <v>52</v>
      </c>
      <c r="E19" s="40"/>
      <c r="F19" s="27">
        <f>F20+F27+F30</f>
        <v>6636.5000000000009</v>
      </c>
      <c r="G19" s="27">
        <f t="shared" ref="G19:H19" si="1">G20+G27</f>
        <v>5626.8</v>
      </c>
      <c r="H19" s="27">
        <f t="shared" si="1"/>
        <v>6146.8000000000011</v>
      </c>
    </row>
    <row r="20" spans="1:8" ht="47.25" x14ac:dyDescent="0.25">
      <c r="A20" s="48" t="s">
        <v>78</v>
      </c>
      <c r="B20" s="50" t="s">
        <v>7</v>
      </c>
      <c r="C20" s="50" t="s">
        <v>19</v>
      </c>
      <c r="D20" s="53" t="s">
        <v>54</v>
      </c>
      <c r="E20" s="54"/>
      <c r="F20" s="27">
        <f>F21+F23+F25</f>
        <v>6189.6</v>
      </c>
      <c r="G20" s="27">
        <f t="shared" ref="G20:H20" si="2">G21+G23+G25</f>
        <v>5626.7</v>
      </c>
      <c r="H20" s="27">
        <f t="shared" si="2"/>
        <v>6146.7000000000007</v>
      </c>
    </row>
    <row r="21" spans="1:8" ht="75" customHeight="1" x14ac:dyDescent="0.25">
      <c r="A21" s="48" t="s">
        <v>59</v>
      </c>
      <c r="B21" s="50" t="s">
        <v>7</v>
      </c>
      <c r="C21" s="50" t="s">
        <v>19</v>
      </c>
      <c r="D21" s="53" t="s">
        <v>54</v>
      </c>
      <c r="E21" s="55" t="s">
        <v>10</v>
      </c>
      <c r="F21" s="27">
        <f>F22</f>
        <v>3995.8</v>
      </c>
      <c r="G21" s="27">
        <f t="shared" ref="G21:H21" si="3">G22</f>
        <v>3970.4</v>
      </c>
      <c r="H21" s="27">
        <f t="shared" si="3"/>
        <v>3970.4</v>
      </c>
    </row>
    <row r="22" spans="1:8" ht="45.75" customHeight="1" x14ac:dyDescent="0.25">
      <c r="A22" s="56" t="s">
        <v>11</v>
      </c>
      <c r="B22" s="50" t="s">
        <v>7</v>
      </c>
      <c r="C22" s="50" t="s">
        <v>19</v>
      </c>
      <c r="D22" s="53" t="s">
        <v>54</v>
      </c>
      <c r="E22" s="55" t="s">
        <v>12</v>
      </c>
      <c r="F22" s="27">
        <v>3995.8</v>
      </c>
      <c r="G22" s="27">
        <v>3970.4</v>
      </c>
      <c r="H22" s="27">
        <v>3970.4</v>
      </c>
    </row>
    <row r="23" spans="1:8" ht="33" customHeight="1" x14ac:dyDescent="0.25">
      <c r="A23" s="56" t="s">
        <v>79</v>
      </c>
      <c r="B23" s="50" t="s">
        <v>7</v>
      </c>
      <c r="C23" s="50" t="s">
        <v>19</v>
      </c>
      <c r="D23" s="53" t="s">
        <v>54</v>
      </c>
      <c r="E23" s="55" t="s">
        <v>14</v>
      </c>
      <c r="F23" s="27">
        <f>F24</f>
        <v>2172.5</v>
      </c>
      <c r="G23" s="27">
        <f t="shared" ref="G23:H23" si="4">G24</f>
        <v>1629.3</v>
      </c>
      <c r="H23" s="27">
        <f t="shared" si="4"/>
        <v>2149.3000000000002</v>
      </c>
    </row>
    <row r="24" spans="1:8" ht="30.75" customHeight="1" x14ac:dyDescent="0.25">
      <c r="A24" s="56" t="s">
        <v>60</v>
      </c>
      <c r="B24" s="57" t="s">
        <v>7</v>
      </c>
      <c r="C24" s="57" t="s">
        <v>19</v>
      </c>
      <c r="D24" s="53" t="s">
        <v>54</v>
      </c>
      <c r="E24" s="58" t="s">
        <v>15</v>
      </c>
      <c r="F24" s="27">
        <v>2172.5</v>
      </c>
      <c r="G24" s="27">
        <v>1629.3</v>
      </c>
      <c r="H24" s="27">
        <v>2149.3000000000002</v>
      </c>
    </row>
    <row r="25" spans="1:8" ht="33.75" customHeight="1" x14ac:dyDescent="0.25">
      <c r="A25" s="48" t="s">
        <v>16</v>
      </c>
      <c r="B25" s="57" t="s">
        <v>7</v>
      </c>
      <c r="C25" s="57" t="s">
        <v>19</v>
      </c>
      <c r="D25" s="53" t="s">
        <v>54</v>
      </c>
      <c r="E25" s="58" t="s">
        <v>17</v>
      </c>
      <c r="F25" s="27">
        <f>F26</f>
        <v>21.3</v>
      </c>
      <c r="G25" s="27">
        <f>+G26</f>
        <v>27</v>
      </c>
      <c r="H25" s="27">
        <f>+H26</f>
        <v>27</v>
      </c>
    </row>
    <row r="26" spans="1:8" ht="21.75" customHeight="1" x14ac:dyDescent="0.25">
      <c r="A26" s="56" t="s">
        <v>61</v>
      </c>
      <c r="B26" s="57" t="s">
        <v>7</v>
      </c>
      <c r="C26" s="57" t="s">
        <v>19</v>
      </c>
      <c r="D26" s="53" t="s">
        <v>54</v>
      </c>
      <c r="E26" s="58" t="s">
        <v>18</v>
      </c>
      <c r="F26" s="27">
        <v>21.3</v>
      </c>
      <c r="G26" s="27">
        <v>27</v>
      </c>
      <c r="H26" s="27">
        <v>27</v>
      </c>
    </row>
    <row r="27" spans="1:8" ht="74.25" customHeight="1" x14ac:dyDescent="0.25">
      <c r="A27" s="89" t="s">
        <v>80</v>
      </c>
      <c r="B27" s="90" t="s">
        <v>7</v>
      </c>
      <c r="C27" s="90" t="s">
        <v>19</v>
      </c>
      <c r="D27" s="91" t="s">
        <v>81</v>
      </c>
      <c r="E27" s="92"/>
      <c r="F27" s="30">
        <f>F28</f>
        <v>0.1</v>
      </c>
      <c r="G27" s="30">
        <f t="shared" ref="G27:H28" si="5">G28</f>
        <v>0.1</v>
      </c>
      <c r="H27" s="30">
        <f t="shared" si="5"/>
        <v>0.1</v>
      </c>
    </row>
    <row r="28" spans="1:8" ht="29.25" customHeight="1" x14ac:dyDescent="0.25">
      <c r="A28" s="56" t="s">
        <v>79</v>
      </c>
      <c r="B28" s="57" t="s">
        <v>7</v>
      </c>
      <c r="C28" s="57" t="s">
        <v>19</v>
      </c>
      <c r="D28" s="59" t="s">
        <v>81</v>
      </c>
      <c r="E28" s="58" t="s">
        <v>14</v>
      </c>
      <c r="F28" s="27">
        <f>F29</f>
        <v>0.1</v>
      </c>
      <c r="G28" s="27">
        <f t="shared" si="5"/>
        <v>0.1</v>
      </c>
      <c r="H28" s="27">
        <f t="shared" si="5"/>
        <v>0.1</v>
      </c>
    </row>
    <row r="29" spans="1:8" ht="29.25" customHeight="1" x14ac:dyDescent="0.25">
      <c r="A29" s="56" t="s">
        <v>60</v>
      </c>
      <c r="B29" s="57" t="s">
        <v>7</v>
      </c>
      <c r="C29" s="57" t="s">
        <v>19</v>
      </c>
      <c r="D29" s="59" t="s">
        <v>81</v>
      </c>
      <c r="E29" s="58" t="s">
        <v>15</v>
      </c>
      <c r="F29" s="27">
        <v>0.1</v>
      </c>
      <c r="G29" s="27">
        <v>0.1</v>
      </c>
      <c r="H29" s="27">
        <v>0.1</v>
      </c>
    </row>
    <row r="30" spans="1:8" s="108" customFormat="1" ht="74.25" customHeight="1" x14ac:dyDescent="0.25">
      <c r="A30" s="125" t="s">
        <v>144</v>
      </c>
      <c r="B30" s="126" t="s">
        <v>7</v>
      </c>
      <c r="C30" s="126" t="s">
        <v>19</v>
      </c>
      <c r="D30" s="91" t="s">
        <v>147</v>
      </c>
      <c r="E30" s="92"/>
      <c r="F30" s="119">
        <f>+F31</f>
        <v>446.8</v>
      </c>
      <c r="G30" s="118">
        <v>0</v>
      </c>
      <c r="H30" s="118">
        <v>0</v>
      </c>
    </row>
    <row r="31" spans="1:8" s="108" customFormat="1" ht="54" customHeight="1" x14ac:dyDescent="0.25">
      <c r="A31" s="124" t="s">
        <v>145</v>
      </c>
      <c r="B31" s="57" t="s">
        <v>7</v>
      </c>
      <c r="C31" s="57" t="s">
        <v>19</v>
      </c>
      <c r="D31" s="59" t="s">
        <v>146</v>
      </c>
      <c r="E31" s="58"/>
      <c r="F31" s="118">
        <f>+F32</f>
        <v>446.8</v>
      </c>
      <c r="G31" s="118">
        <v>0</v>
      </c>
      <c r="H31" s="118">
        <v>0</v>
      </c>
    </row>
    <row r="32" spans="1:8" s="108" customFormat="1" ht="94.5" customHeight="1" x14ac:dyDescent="0.25">
      <c r="A32" s="124" t="s">
        <v>59</v>
      </c>
      <c r="B32" s="57" t="s">
        <v>7</v>
      </c>
      <c r="C32" s="57" t="s">
        <v>19</v>
      </c>
      <c r="D32" s="59" t="s">
        <v>146</v>
      </c>
      <c r="E32" s="58" t="s">
        <v>10</v>
      </c>
      <c r="F32" s="118">
        <f>+F33</f>
        <v>446.8</v>
      </c>
      <c r="G32" s="118">
        <v>0</v>
      </c>
      <c r="H32" s="118">
        <v>0</v>
      </c>
    </row>
    <row r="33" spans="1:8" s="108" customFormat="1" ht="48.75" customHeight="1" x14ac:dyDescent="0.25">
      <c r="A33" s="124" t="s">
        <v>11</v>
      </c>
      <c r="B33" s="57" t="s">
        <v>7</v>
      </c>
      <c r="C33" s="57" t="s">
        <v>19</v>
      </c>
      <c r="D33" s="59" t="s">
        <v>146</v>
      </c>
      <c r="E33" s="58" t="s">
        <v>12</v>
      </c>
      <c r="F33" s="118">
        <v>446.8</v>
      </c>
      <c r="G33" s="118">
        <v>0</v>
      </c>
      <c r="H33" s="118">
        <v>0</v>
      </c>
    </row>
    <row r="34" spans="1:8" ht="54" customHeight="1" x14ac:dyDescent="0.25">
      <c r="A34" s="6" t="s">
        <v>64</v>
      </c>
      <c r="B34" s="2" t="s">
        <v>7</v>
      </c>
      <c r="C34" s="2" t="s">
        <v>46</v>
      </c>
      <c r="D34" s="17"/>
      <c r="E34" s="39"/>
      <c r="F34" s="30">
        <f>F35</f>
        <v>30</v>
      </c>
      <c r="G34" s="30">
        <f t="shared" ref="G34:H37" si="6">G35</f>
        <v>30</v>
      </c>
      <c r="H34" s="30">
        <f t="shared" si="6"/>
        <v>30</v>
      </c>
    </row>
    <row r="35" spans="1:8" ht="33.75" customHeight="1" x14ac:dyDescent="0.25">
      <c r="A35" s="4" t="s">
        <v>66</v>
      </c>
      <c r="B35" s="5" t="s">
        <v>7</v>
      </c>
      <c r="C35" s="5" t="s">
        <v>46</v>
      </c>
      <c r="D35" s="16" t="s">
        <v>52</v>
      </c>
      <c r="E35" s="40"/>
      <c r="F35" s="27">
        <f>F36</f>
        <v>30</v>
      </c>
      <c r="G35" s="27">
        <f t="shared" si="6"/>
        <v>30</v>
      </c>
      <c r="H35" s="27">
        <f t="shared" si="6"/>
        <v>30</v>
      </c>
    </row>
    <row r="36" spans="1:8" ht="45" customHeight="1" x14ac:dyDescent="0.25">
      <c r="A36" s="4" t="s">
        <v>68</v>
      </c>
      <c r="B36" s="5" t="s">
        <v>7</v>
      </c>
      <c r="C36" s="5" t="s">
        <v>46</v>
      </c>
      <c r="D36" s="16" t="s">
        <v>69</v>
      </c>
      <c r="E36" s="40"/>
      <c r="F36" s="27">
        <f>F37</f>
        <v>30</v>
      </c>
      <c r="G36" s="27">
        <f t="shared" si="6"/>
        <v>30</v>
      </c>
      <c r="H36" s="27">
        <f t="shared" si="6"/>
        <v>30</v>
      </c>
    </row>
    <row r="37" spans="1:8" ht="15.75" customHeight="1" x14ac:dyDescent="0.25">
      <c r="A37" s="4" t="s">
        <v>47</v>
      </c>
      <c r="B37" s="5" t="s">
        <v>7</v>
      </c>
      <c r="C37" s="5" t="s">
        <v>46</v>
      </c>
      <c r="D37" s="16" t="s">
        <v>69</v>
      </c>
      <c r="E37" s="40" t="s">
        <v>49</v>
      </c>
      <c r="F37" s="27">
        <f>F38</f>
        <v>30</v>
      </c>
      <c r="G37" s="27">
        <f t="shared" si="6"/>
        <v>30</v>
      </c>
      <c r="H37" s="27">
        <f t="shared" si="6"/>
        <v>30</v>
      </c>
    </row>
    <row r="38" spans="1:8" ht="18" customHeight="1" x14ac:dyDescent="0.25">
      <c r="A38" s="4" t="s">
        <v>48</v>
      </c>
      <c r="B38" s="5" t="s">
        <v>7</v>
      </c>
      <c r="C38" s="5" t="s">
        <v>46</v>
      </c>
      <c r="D38" s="16" t="s">
        <v>69</v>
      </c>
      <c r="E38" s="40" t="s">
        <v>51</v>
      </c>
      <c r="F38" s="27">
        <v>30</v>
      </c>
      <c r="G38" s="27">
        <v>30</v>
      </c>
      <c r="H38" s="27">
        <v>30</v>
      </c>
    </row>
    <row r="39" spans="1:8" s="8" customFormat="1" ht="22.5" customHeight="1" x14ac:dyDescent="0.25">
      <c r="A39" s="6" t="s">
        <v>20</v>
      </c>
      <c r="B39" s="2" t="s">
        <v>7</v>
      </c>
      <c r="C39" s="2" t="s">
        <v>21</v>
      </c>
      <c r="D39" s="17"/>
      <c r="E39" s="43"/>
      <c r="F39" s="30">
        <f>F40</f>
        <v>11</v>
      </c>
      <c r="G39" s="30">
        <f t="shared" ref="G39:H40" si="7">G40</f>
        <v>11</v>
      </c>
      <c r="H39" s="30">
        <f t="shared" si="7"/>
        <v>11</v>
      </c>
    </row>
    <row r="40" spans="1:8" ht="16.5" customHeight="1" x14ac:dyDescent="0.25">
      <c r="A40" s="4" t="s">
        <v>66</v>
      </c>
      <c r="B40" s="5" t="s">
        <v>7</v>
      </c>
      <c r="C40" s="5" t="s">
        <v>21</v>
      </c>
      <c r="D40" s="16" t="s">
        <v>52</v>
      </c>
      <c r="E40" s="42"/>
      <c r="F40" s="27">
        <f>F41</f>
        <v>11</v>
      </c>
      <c r="G40" s="27">
        <f t="shared" si="7"/>
        <v>11</v>
      </c>
      <c r="H40" s="27">
        <f t="shared" si="7"/>
        <v>11</v>
      </c>
    </row>
    <row r="41" spans="1:8" ht="24.75" customHeight="1" x14ac:dyDescent="0.25">
      <c r="A41" s="4" t="s">
        <v>22</v>
      </c>
      <c r="B41" s="5" t="s">
        <v>7</v>
      </c>
      <c r="C41" s="5" t="s">
        <v>21</v>
      </c>
      <c r="D41" s="33" t="s">
        <v>56</v>
      </c>
      <c r="E41" s="44"/>
      <c r="F41" s="27">
        <f>F43</f>
        <v>11</v>
      </c>
      <c r="G41" s="27">
        <f t="shared" ref="G41:H41" si="8">G43</f>
        <v>11</v>
      </c>
      <c r="H41" s="27">
        <f t="shared" si="8"/>
        <v>11</v>
      </c>
    </row>
    <row r="42" spans="1:8" ht="27" customHeight="1" x14ac:dyDescent="0.25">
      <c r="A42" s="4" t="s">
        <v>16</v>
      </c>
      <c r="B42" s="5" t="s">
        <v>7</v>
      </c>
      <c r="C42" s="5" t="s">
        <v>21</v>
      </c>
      <c r="D42" s="16" t="s">
        <v>55</v>
      </c>
      <c r="E42" s="42">
        <v>800</v>
      </c>
      <c r="F42" s="27">
        <f>F43</f>
        <v>11</v>
      </c>
      <c r="G42" s="27">
        <f t="shared" ref="G42:H42" si="9">G43</f>
        <v>11</v>
      </c>
      <c r="H42" s="27">
        <f t="shared" si="9"/>
        <v>11</v>
      </c>
    </row>
    <row r="43" spans="1:8" ht="24" customHeight="1" x14ac:dyDescent="0.25">
      <c r="A43" s="4" t="s">
        <v>23</v>
      </c>
      <c r="B43" s="5" t="s">
        <v>7</v>
      </c>
      <c r="C43" s="5" t="s">
        <v>21</v>
      </c>
      <c r="D43" s="16" t="s">
        <v>56</v>
      </c>
      <c r="E43" s="42">
        <v>870</v>
      </c>
      <c r="F43" s="27">
        <v>11</v>
      </c>
      <c r="G43" s="27">
        <v>11</v>
      </c>
      <c r="H43" s="27">
        <v>11</v>
      </c>
    </row>
    <row r="44" spans="1:8" s="8" customFormat="1" ht="15.75" x14ac:dyDescent="0.25">
      <c r="A44" s="79" t="s">
        <v>24</v>
      </c>
      <c r="B44" s="80" t="s">
        <v>8</v>
      </c>
      <c r="C44" s="80"/>
      <c r="D44" s="81"/>
      <c r="E44" s="83"/>
      <c r="F44" s="78">
        <f>F45</f>
        <v>305.7</v>
      </c>
      <c r="G44" s="78">
        <f t="shared" ref="G44:H46" si="10">G45</f>
        <v>294.8</v>
      </c>
      <c r="H44" s="78">
        <f t="shared" si="10"/>
        <v>305.89999999999998</v>
      </c>
    </row>
    <row r="45" spans="1:8" ht="15.75" x14ac:dyDescent="0.25">
      <c r="A45" s="6" t="s">
        <v>25</v>
      </c>
      <c r="B45" s="2" t="s">
        <v>8</v>
      </c>
      <c r="C45" s="2" t="s">
        <v>13</v>
      </c>
      <c r="D45" s="17"/>
      <c r="E45" s="43"/>
      <c r="F45" s="30">
        <f>F46</f>
        <v>305.7</v>
      </c>
      <c r="G45" s="30">
        <f t="shared" si="10"/>
        <v>294.8</v>
      </c>
      <c r="H45" s="30">
        <f t="shared" si="10"/>
        <v>305.89999999999998</v>
      </c>
    </row>
    <row r="46" spans="1:8" ht="15.75" x14ac:dyDescent="0.25">
      <c r="A46" s="4" t="s">
        <v>66</v>
      </c>
      <c r="B46" s="5" t="s">
        <v>8</v>
      </c>
      <c r="C46" s="5" t="s">
        <v>13</v>
      </c>
      <c r="D46" s="16" t="s">
        <v>52</v>
      </c>
      <c r="E46" s="42"/>
      <c r="F46" s="27">
        <f>F47</f>
        <v>305.7</v>
      </c>
      <c r="G46" s="27">
        <f t="shared" si="10"/>
        <v>294.8</v>
      </c>
      <c r="H46" s="27">
        <f t="shared" si="10"/>
        <v>305.89999999999998</v>
      </c>
    </row>
    <row r="47" spans="1:8" ht="63" x14ac:dyDescent="0.25">
      <c r="A47" s="4" t="s">
        <v>65</v>
      </c>
      <c r="B47" s="5" t="s">
        <v>8</v>
      </c>
      <c r="C47" s="5" t="s">
        <v>13</v>
      </c>
      <c r="D47" s="16" t="s">
        <v>57</v>
      </c>
      <c r="E47" s="42"/>
      <c r="F47" s="27">
        <f>F48+F50</f>
        <v>305.7</v>
      </c>
      <c r="G47" s="27">
        <f>+G48+G50</f>
        <v>294.8</v>
      </c>
      <c r="H47" s="27">
        <f t="shared" ref="H47" si="11">H48+H50</f>
        <v>305.89999999999998</v>
      </c>
    </row>
    <row r="48" spans="1:8" ht="78.75" x14ac:dyDescent="0.25">
      <c r="A48" s="4" t="s">
        <v>59</v>
      </c>
      <c r="B48" s="5" t="s">
        <v>8</v>
      </c>
      <c r="C48" s="5" t="s">
        <v>13</v>
      </c>
      <c r="D48" s="16" t="s">
        <v>57</v>
      </c>
      <c r="E48" s="42">
        <v>100</v>
      </c>
      <c r="F48" s="27">
        <f>F49</f>
        <v>303.39999999999998</v>
      </c>
      <c r="G48" s="27">
        <f>+G49</f>
        <v>292.8</v>
      </c>
      <c r="H48" s="27">
        <f t="shared" ref="H48" si="12">H49</f>
        <v>303.89999999999998</v>
      </c>
    </row>
    <row r="49" spans="1:8" ht="36.75" customHeight="1" x14ac:dyDescent="0.25">
      <c r="A49" s="4" t="s">
        <v>11</v>
      </c>
      <c r="B49" s="5" t="s">
        <v>8</v>
      </c>
      <c r="C49" s="5" t="s">
        <v>13</v>
      </c>
      <c r="D49" s="16" t="s">
        <v>57</v>
      </c>
      <c r="E49" s="40" t="s">
        <v>12</v>
      </c>
      <c r="F49" s="27">
        <v>303.39999999999998</v>
      </c>
      <c r="G49" s="27">
        <v>292.8</v>
      </c>
      <c r="H49" s="27">
        <v>303.89999999999998</v>
      </c>
    </row>
    <row r="50" spans="1:8" ht="37.5" customHeight="1" x14ac:dyDescent="0.25">
      <c r="A50" s="4" t="s">
        <v>77</v>
      </c>
      <c r="B50" s="5" t="s">
        <v>8</v>
      </c>
      <c r="C50" s="5" t="s">
        <v>13</v>
      </c>
      <c r="D50" s="16" t="s">
        <v>57</v>
      </c>
      <c r="E50" s="42">
        <v>200</v>
      </c>
      <c r="F50" s="27">
        <f>+F51</f>
        <v>2.2999999999999998</v>
      </c>
      <c r="G50" s="27">
        <f>+G51</f>
        <v>2</v>
      </c>
      <c r="H50" s="27">
        <f>+H51</f>
        <v>2</v>
      </c>
    </row>
    <row r="51" spans="1:8" ht="47.25" x14ac:dyDescent="0.25">
      <c r="A51" s="4" t="s">
        <v>60</v>
      </c>
      <c r="B51" s="5" t="s">
        <v>8</v>
      </c>
      <c r="C51" s="5" t="s">
        <v>13</v>
      </c>
      <c r="D51" s="16" t="s">
        <v>57</v>
      </c>
      <c r="E51" s="40" t="s">
        <v>15</v>
      </c>
      <c r="F51" s="27">
        <v>2.2999999999999998</v>
      </c>
      <c r="G51" s="27">
        <v>2</v>
      </c>
      <c r="H51" s="27">
        <v>2</v>
      </c>
    </row>
    <row r="52" spans="1:8" ht="31.5" x14ac:dyDescent="0.25">
      <c r="A52" s="6" t="s">
        <v>42</v>
      </c>
      <c r="B52" s="2" t="s">
        <v>13</v>
      </c>
      <c r="C52" s="2"/>
      <c r="D52" s="17"/>
      <c r="E52" s="39"/>
      <c r="F52" s="30">
        <f>F53</f>
        <v>815</v>
      </c>
      <c r="G52" s="30">
        <f t="shared" ref="G52:H62" si="13">G53</f>
        <v>400</v>
      </c>
      <c r="H52" s="30">
        <f t="shared" si="13"/>
        <v>400</v>
      </c>
    </row>
    <row r="53" spans="1:8" ht="48.75" customHeight="1" x14ac:dyDescent="0.25">
      <c r="A53" s="79" t="s">
        <v>87</v>
      </c>
      <c r="B53" s="80" t="s">
        <v>13</v>
      </c>
      <c r="C53" s="80" t="s">
        <v>36</v>
      </c>
      <c r="D53" s="81"/>
      <c r="E53" s="82"/>
      <c r="F53" s="78">
        <f>+F54+F60</f>
        <v>815</v>
      </c>
      <c r="G53" s="78">
        <f>+G54+G60</f>
        <v>400</v>
      </c>
      <c r="H53" s="78">
        <f>+H54+H60</f>
        <v>400</v>
      </c>
    </row>
    <row r="54" spans="1:8" s="108" customFormat="1" ht="48.75" customHeight="1" x14ac:dyDescent="0.25">
      <c r="A54" s="4" t="s">
        <v>66</v>
      </c>
      <c r="B54" s="5" t="s">
        <v>13</v>
      </c>
      <c r="C54" s="2" t="s">
        <v>36</v>
      </c>
      <c r="D54" s="16" t="s">
        <v>52</v>
      </c>
      <c r="E54" s="82"/>
      <c r="F54" s="78">
        <f>+F55</f>
        <v>395.5</v>
      </c>
      <c r="G54" s="78">
        <f>+G55</f>
        <v>250</v>
      </c>
      <c r="H54" s="78">
        <f>+H56</f>
        <v>250</v>
      </c>
    </row>
    <row r="55" spans="1:8" s="108" customFormat="1" ht="48.75" customHeight="1" x14ac:dyDescent="0.25">
      <c r="A55" s="4" t="s">
        <v>43</v>
      </c>
      <c r="B55" s="5" t="s">
        <v>13</v>
      </c>
      <c r="C55" s="2" t="s">
        <v>36</v>
      </c>
      <c r="D55" s="16" t="s">
        <v>58</v>
      </c>
      <c r="E55" s="82"/>
      <c r="F55" s="78">
        <f>+F56+F58</f>
        <v>395.5</v>
      </c>
      <c r="G55" s="78">
        <f>+G56</f>
        <v>250</v>
      </c>
      <c r="H55" s="78">
        <f>+H56</f>
        <v>250</v>
      </c>
    </row>
    <row r="56" spans="1:8" s="108" customFormat="1" ht="48.75" customHeight="1" x14ac:dyDescent="0.25">
      <c r="A56" s="4" t="s">
        <v>77</v>
      </c>
      <c r="B56" s="5" t="s">
        <v>13</v>
      </c>
      <c r="C56" s="2" t="s">
        <v>36</v>
      </c>
      <c r="D56" s="16" t="s">
        <v>58</v>
      </c>
      <c r="E56" s="121">
        <v>200</v>
      </c>
      <c r="F56" s="78">
        <f>+F57</f>
        <v>391.5</v>
      </c>
      <c r="G56" s="78">
        <f>+G57</f>
        <v>250</v>
      </c>
      <c r="H56" s="78">
        <f>+H57</f>
        <v>250</v>
      </c>
    </row>
    <row r="57" spans="1:8" s="108" customFormat="1" ht="48.75" customHeight="1" x14ac:dyDescent="0.25">
      <c r="A57" s="4" t="s">
        <v>60</v>
      </c>
      <c r="B57" s="5" t="s">
        <v>13</v>
      </c>
      <c r="C57" s="2" t="s">
        <v>36</v>
      </c>
      <c r="D57" s="16" t="s">
        <v>58</v>
      </c>
      <c r="E57" s="40" t="s">
        <v>15</v>
      </c>
      <c r="F57" s="78">
        <v>391.5</v>
      </c>
      <c r="G57" s="78">
        <v>250</v>
      </c>
      <c r="H57" s="78">
        <v>250</v>
      </c>
    </row>
    <row r="58" spans="1:8" s="108" customFormat="1" ht="25.5" customHeight="1" x14ac:dyDescent="0.25">
      <c r="A58" s="111" t="s">
        <v>16</v>
      </c>
      <c r="B58" s="5" t="s">
        <v>13</v>
      </c>
      <c r="C58" s="2" t="s">
        <v>36</v>
      </c>
      <c r="D58" s="16" t="s">
        <v>58</v>
      </c>
      <c r="E58" s="40" t="s">
        <v>17</v>
      </c>
      <c r="F58" s="78">
        <f>+F59</f>
        <v>4</v>
      </c>
      <c r="G58" s="78"/>
      <c r="H58" s="78"/>
    </row>
    <row r="59" spans="1:8" s="108" customFormat="1" ht="34.5" customHeight="1" x14ac:dyDescent="0.25">
      <c r="A59" s="111" t="s">
        <v>61</v>
      </c>
      <c r="B59" s="5" t="s">
        <v>13</v>
      </c>
      <c r="C59" s="2" t="s">
        <v>36</v>
      </c>
      <c r="D59" s="16" t="s">
        <v>58</v>
      </c>
      <c r="E59" s="40" t="s">
        <v>18</v>
      </c>
      <c r="F59" s="78">
        <v>4</v>
      </c>
      <c r="G59" s="78"/>
      <c r="H59" s="78"/>
    </row>
    <row r="60" spans="1:8" ht="28.5" customHeight="1" x14ac:dyDescent="0.25">
      <c r="A60" s="4" t="s">
        <v>66</v>
      </c>
      <c r="B60" s="5" t="s">
        <v>13</v>
      </c>
      <c r="C60" s="2" t="s">
        <v>36</v>
      </c>
      <c r="D60" s="16" t="s">
        <v>52</v>
      </c>
      <c r="E60" s="40"/>
      <c r="F60" s="27">
        <f>F61</f>
        <v>419.5</v>
      </c>
      <c r="G60" s="27">
        <f t="shared" si="13"/>
        <v>150</v>
      </c>
      <c r="H60" s="27">
        <f t="shared" si="13"/>
        <v>150</v>
      </c>
    </row>
    <row r="61" spans="1:8" ht="32.25" customHeight="1" x14ac:dyDescent="0.25">
      <c r="A61" s="4" t="s">
        <v>109</v>
      </c>
      <c r="B61" s="5" t="s">
        <v>13</v>
      </c>
      <c r="C61" s="2" t="s">
        <v>36</v>
      </c>
      <c r="D61" s="16" t="s">
        <v>110</v>
      </c>
      <c r="E61" s="40"/>
      <c r="F61" s="27">
        <f>F62</f>
        <v>419.5</v>
      </c>
      <c r="G61" s="27">
        <f t="shared" si="13"/>
        <v>150</v>
      </c>
      <c r="H61" s="27">
        <f t="shared" si="13"/>
        <v>150</v>
      </c>
    </row>
    <row r="62" spans="1:8" ht="31.5" x14ac:dyDescent="0.25">
      <c r="A62" s="4" t="s">
        <v>77</v>
      </c>
      <c r="B62" s="5" t="s">
        <v>13</v>
      </c>
      <c r="C62" s="2" t="s">
        <v>36</v>
      </c>
      <c r="D62" s="16" t="s">
        <v>110</v>
      </c>
      <c r="E62" s="40" t="s">
        <v>14</v>
      </c>
      <c r="F62" s="27">
        <f>F63</f>
        <v>419.5</v>
      </c>
      <c r="G62" s="27">
        <f t="shared" si="13"/>
        <v>150</v>
      </c>
      <c r="H62" s="27">
        <f t="shared" si="13"/>
        <v>150</v>
      </c>
    </row>
    <row r="63" spans="1:8" s="8" customFormat="1" ht="40.5" customHeight="1" x14ac:dyDescent="0.25">
      <c r="A63" s="4" t="s">
        <v>60</v>
      </c>
      <c r="B63" s="5" t="s">
        <v>13</v>
      </c>
      <c r="C63" s="2" t="s">
        <v>36</v>
      </c>
      <c r="D63" s="16" t="s">
        <v>110</v>
      </c>
      <c r="E63" s="40" t="s">
        <v>15</v>
      </c>
      <c r="F63" s="27">
        <v>419.5</v>
      </c>
      <c r="G63" s="27">
        <v>150</v>
      </c>
      <c r="H63" s="27">
        <v>150</v>
      </c>
    </row>
    <row r="64" spans="1:8" s="8" customFormat="1" ht="25.5" customHeight="1" x14ac:dyDescent="0.25">
      <c r="A64" s="79" t="s">
        <v>26</v>
      </c>
      <c r="B64" s="80" t="s">
        <v>19</v>
      </c>
      <c r="C64" s="80"/>
      <c r="D64" s="81"/>
      <c r="E64" s="82"/>
      <c r="F64" s="78">
        <f>+F65+F79+F87</f>
        <v>28319.9</v>
      </c>
      <c r="G64" s="78">
        <f>+G65+G79+G87</f>
        <v>24532.3</v>
      </c>
      <c r="H64" s="78">
        <f>H79+H65</f>
        <v>25651.699999999997</v>
      </c>
    </row>
    <row r="65" spans="1:8" s="8" customFormat="1" ht="25.5" customHeight="1" x14ac:dyDescent="0.25">
      <c r="A65" s="6" t="s">
        <v>111</v>
      </c>
      <c r="B65" s="2" t="s">
        <v>19</v>
      </c>
      <c r="C65" s="2" t="s">
        <v>46</v>
      </c>
      <c r="D65" s="17"/>
      <c r="E65" s="39"/>
      <c r="F65" s="119">
        <f>+F66</f>
        <v>724.5</v>
      </c>
      <c r="G65" s="119">
        <f>+G66</f>
        <v>744.4</v>
      </c>
      <c r="H65" s="78">
        <f>+H66+H73</f>
        <v>223.60000000000002</v>
      </c>
    </row>
    <row r="66" spans="1:8" s="8" customFormat="1" ht="25.5" customHeight="1" x14ac:dyDescent="0.25">
      <c r="A66" s="60" t="s">
        <v>66</v>
      </c>
      <c r="B66" s="2" t="s">
        <v>19</v>
      </c>
      <c r="C66" s="2" t="s">
        <v>46</v>
      </c>
      <c r="D66" s="17" t="s">
        <v>52</v>
      </c>
      <c r="E66" s="39"/>
      <c r="F66" s="119">
        <f>+F67+F70+F73</f>
        <v>724.5</v>
      </c>
      <c r="G66" s="119">
        <f>+G67+G76+G73</f>
        <v>744.4</v>
      </c>
      <c r="H66" s="78">
        <f t="shared" ref="F66:H68" si="14">+H67</f>
        <v>99.2</v>
      </c>
    </row>
    <row r="67" spans="1:8" s="8" customFormat="1" ht="69.75" customHeight="1" x14ac:dyDescent="0.25">
      <c r="A67" s="6" t="s">
        <v>112</v>
      </c>
      <c r="B67" s="2" t="s">
        <v>19</v>
      </c>
      <c r="C67" s="2" t="s">
        <v>46</v>
      </c>
      <c r="D67" s="17" t="s">
        <v>114</v>
      </c>
      <c r="E67" s="39"/>
      <c r="F67" s="119">
        <f t="shared" si="14"/>
        <v>100</v>
      </c>
      <c r="G67" s="119">
        <f t="shared" si="14"/>
        <v>100</v>
      </c>
      <c r="H67" s="78">
        <f t="shared" si="14"/>
        <v>99.2</v>
      </c>
    </row>
    <row r="68" spans="1:8" s="8" customFormat="1" ht="35.25" customHeight="1" x14ac:dyDescent="0.25">
      <c r="A68" s="4" t="s">
        <v>77</v>
      </c>
      <c r="B68" s="2" t="s">
        <v>19</v>
      </c>
      <c r="C68" s="2" t="s">
        <v>46</v>
      </c>
      <c r="D68" s="17" t="s">
        <v>114</v>
      </c>
      <c r="E68" s="40" t="s">
        <v>14</v>
      </c>
      <c r="F68" s="118">
        <f t="shared" si="14"/>
        <v>100</v>
      </c>
      <c r="G68" s="118">
        <f t="shared" si="14"/>
        <v>100</v>
      </c>
      <c r="H68" s="78">
        <f t="shared" si="14"/>
        <v>99.2</v>
      </c>
    </row>
    <row r="69" spans="1:8" s="8" customFormat="1" ht="33.75" customHeight="1" x14ac:dyDescent="0.25">
      <c r="A69" s="4" t="s">
        <v>60</v>
      </c>
      <c r="B69" s="2" t="s">
        <v>19</v>
      </c>
      <c r="C69" s="2" t="s">
        <v>46</v>
      </c>
      <c r="D69" s="17" t="s">
        <v>114</v>
      </c>
      <c r="E69" s="40" t="s">
        <v>15</v>
      </c>
      <c r="F69" s="118">
        <v>100</v>
      </c>
      <c r="G69" s="118">
        <v>100</v>
      </c>
      <c r="H69" s="78">
        <v>99.2</v>
      </c>
    </row>
    <row r="70" spans="1:8" s="8" customFormat="1" ht="33.75" customHeight="1" x14ac:dyDescent="0.25">
      <c r="A70" s="4" t="s">
        <v>138</v>
      </c>
      <c r="B70" s="2" t="s">
        <v>19</v>
      </c>
      <c r="C70" s="2" t="s">
        <v>46</v>
      </c>
      <c r="D70" s="17" t="s">
        <v>137</v>
      </c>
      <c r="E70" s="40"/>
      <c r="F70" s="118">
        <f>+F71</f>
        <v>600</v>
      </c>
      <c r="G70" s="118"/>
      <c r="H70" s="78"/>
    </row>
    <row r="71" spans="1:8" s="8" customFormat="1" ht="33.75" customHeight="1" x14ac:dyDescent="0.25">
      <c r="A71" s="4" t="s">
        <v>77</v>
      </c>
      <c r="B71" s="2" t="s">
        <v>19</v>
      </c>
      <c r="C71" s="2" t="s">
        <v>46</v>
      </c>
      <c r="D71" s="17" t="s">
        <v>137</v>
      </c>
      <c r="E71" s="40" t="s">
        <v>14</v>
      </c>
      <c r="F71" s="118">
        <f>+F72</f>
        <v>600</v>
      </c>
      <c r="G71" s="118"/>
      <c r="H71" s="78"/>
    </row>
    <row r="72" spans="1:8" s="8" customFormat="1" ht="33.75" customHeight="1" x14ac:dyDescent="0.25">
      <c r="A72" s="4" t="s">
        <v>60</v>
      </c>
      <c r="B72" s="2" t="s">
        <v>19</v>
      </c>
      <c r="C72" s="2" t="s">
        <v>46</v>
      </c>
      <c r="D72" s="17" t="s">
        <v>137</v>
      </c>
      <c r="E72" s="40" t="s">
        <v>15</v>
      </c>
      <c r="F72" s="118">
        <v>600</v>
      </c>
      <c r="G72" s="118"/>
      <c r="H72" s="78"/>
    </row>
    <row r="73" spans="1:8" s="8" customFormat="1" ht="71.25" customHeight="1" x14ac:dyDescent="0.25">
      <c r="A73" s="6" t="s">
        <v>113</v>
      </c>
      <c r="B73" s="2" t="s">
        <v>19</v>
      </c>
      <c r="C73" s="2" t="s">
        <v>46</v>
      </c>
      <c r="D73" s="17" t="s">
        <v>115</v>
      </c>
      <c r="E73" s="40"/>
      <c r="F73" s="118">
        <f t="shared" ref="F73:H74" si="15">+F74</f>
        <v>24.5</v>
      </c>
      <c r="G73" s="118">
        <f t="shared" si="15"/>
        <v>124.4</v>
      </c>
      <c r="H73" s="78">
        <f t="shared" si="15"/>
        <v>124.4</v>
      </c>
    </row>
    <row r="74" spans="1:8" s="8" customFormat="1" ht="37.5" customHeight="1" x14ac:dyDescent="0.25">
      <c r="A74" s="4" t="s">
        <v>77</v>
      </c>
      <c r="B74" s="2" t="s">
        <v>19</v>
      </c>
      <c r="C74" s="2" t="s">
        <v>46</v>
      </c>
      <c r="D74" s="17" t="s">
        <v>115</v>
      </c>
      <c r="E74" s="40" t="s">
        <v>14</v>
      </c>
      <c r="F74" s="118">
        <f t="shared" si="15"/>
        <v>24.5</v>
      </c>
      <c r="G74" s="118">
        <f t="shared" si="15"/>
        <v>124.4</v>
      </c>
      <c r="H74" s="78">
        <f t="shared" si="15"/>
        <v>124.4</v>
      </c>
    </row>
    <row r="75" spans="1:8" s="8" customFormat="1" ht="46.5" customHeight="1" x14ac:dyDescent="0.25">
      <c r="A75" s="4" t="s">
        <v>60</v>
      </c>
      <c r="B75" s="2" t="s">
        <v>19</v>
      </c>
      <c r="C75" s="2" t="s">
        <v>46</v>
      </c>
      <c r="D75" s="17" t="s">
        <v>115</v>
      </c>
      <c r="E75" s="40" t="s">
        <v>15</v>
      </c>
      <c r="F75" s="118">
        <v>24.5</v>
      </c>
      <c r="G75" s="118">
        <v>124.4</v>
      </c>
      <c r="H75" s="78">
        <v>124.4</v>
      </c>
    </row>
    <row r="76" spans="1:8" s="8" customFormat="1" ht="121.5" customHeight="1" x14ac:dyDescent="0.25">
      <c r="A76" s="4" t="s">
        <v>134</v>
      </c>
      <c r="B76" s="2" t="s">
        <v>19</v>
      </c>
      <c r="C76" s="2" t="s">
        <v>46</v>
      </c>
      <c r="D76" s="17" t="s">
        <v>133</v>
      </c>
      <c r="E76" s="40"/>
      <c r="F76" s="118"/>
      <c r="G76" s="118">
        <f>+G77</f>
        <v>520</v>
      </c>
      <c r="H76" s="78"/>
    </row>
    <row r="77" spans="1:8" s="8" customFormat="1" ht="46.5" customHeight="1" x14ac:dyDescent="0.25">
      <c r="A77" s="4" t="s">
        <v>77</v>
      </c>
      <c r="B77" s="2" t="s">
        <v>19</v>
      </c>
      <c r="C77" s="2" t="s">
        <v>46</v>
      </c>
      <c r="D77" s="17" t="s">
        <v>133</v>
      </c>
      <c r="E77" s="40" t="s">
        <v>135</v>
      </c>
      <c r="F77" s="118"/>
      <c r="G77" s="118">
        <f>+G78</f>
        <v>520</v>
      </c>
      <c r="H77" s="78"/>
    </row>
    <row r="78" spans="1:8" s="8" customFormat="1" ht="46.5" customHeight="1" x14ac:dyDescent="0.25">
      <c r="A78" s="4" t="s">
        <v>60</v>
      </c>
      <c r="B78" s="2" t="s">
        <v>19</v>
      </c>
      <c r="C78" s="2" t="s">
        <v>46</v>
      </c>
      <c r="D78" s="17" t="s">
        <v>133</v>
      </c>
      <c r="E78" s="40" t="s">
        <v>136</v>
      </c>
      <c r="F78" s="118"/>
      <c r="G78" s="118">
        <v>520</v>
      </c>
      <c r="H78" s="78"/>
    </row>
    <row r="79" spans="1:8" ht="15.75" x14ac:dyDescent="0.25">
      <c r="A79" s="6" t="s">
        <v>28</v>
      </c>
      <c r="B79" s="2" t="s">
        <v>19</v>
      </c>
      <c r="C79" s="2" t="s">
        <v>29</v>
      </c>
      <c r="D79" s="17"/>
      <c r="E79" s="39"/>
      <c r="F79" s="30">
        <f>F80</f>
        <v>27590.400000000001</v>
      </c>
      <c r="G79" s="30">
        <f>+G81+G84</f>
        <v>23785.899999999998</v>
      </c>
      <c r="H79" s="30">
        <f t="shared" ref="H79" si="16">H80</f>
        <v>25428.1</v>
      </c>
    </row>
    <row r="80" spans="1:8" s="8" customFormat="1" ht="16.5" customHeight="1" x14ac:dyDescent="0.25">
      <c r="A80" s="60" t="s">
        <v>66</v>
      </c>
      <c r="B80" s="61" t="s">
        <v>19</v>
      </c>
      <c r="C80" s="61" t="s">
        <v>29</v>
      </c>
      <c r="D80" s="62" t="s">
        <v>52</v>
      </c>
      <c r="E80" s="63"/>
      <c r="F80" s="64">
        <f>+F81+F84</f>
        <v>27590.400000000001</v>
      </c>
      <c r="G80" s="64">
        <f t="shared" ref="G80:H80" si="17">+G81+G84</f>
        <v>23785.899999999998</v>
      </c>
      <c r="H80" s="64">
        <f t="shared" si="17"/>
        <v>25428.1</v>
      </c>
    </row>
    <row r="81" spans="1:8" s="8" customFormat="1" ht="105.75" customHeight="1" x14ac:dyDescent="0.25">
      <c r="A81" s="68" t="s">
        <v>88</v>
      </c>
      <c r="B81" s="2" t="s">
        <v>19</v>
      </c>
      <c r="C81" s="2" t="s">
        <v>29</v>
      </c>
      <c r="D81" s="17" t="s">
        <v>89</v>
      </c>
      <c r="E81" s="39"/>
      <c r="F81" s="96">
        <f t="shared" ref="F81:H82" si="18">+F82</f>
        <v>17840.5</v>
      </c>
      <c r="G81" s="96">
        <f t="shared" si="18"/>
        <v>16686.099999999999</v>
      </c>
      <c r="H81" s="96">
        <f t="shared" si="18"/>
        <v>18243.099999999999</v>
      </c>
    </row>
    <row r="82" spans="1:8" s="8" customFormat="1" ht="42.75" customHeight="1" x14ac:dyDescent="0.25">
      <c r="A82" s="4" t="s">
        <v>77</v>
      </c>
      <c r="B82" s="9" t="s">
        <v>19</v>
      </c>
      <c r="C82" s="9" t="s">
        <v>29</v>
      </c>
      <c r="D82" s="18" t="s">
        <v>89</v>
      </c>
      <c r="E82" s="41" t="s">
        <v>14</v>
      </c>
      <c r="F82" s="64">
        <f t="shared" si="18"/>
        <v>17840.5</v>
      </c>
      <c r="G82" s="64">
        <f t="shared" si="18"/>
        <v>16686.099999999999</v>
      </c>
      <c r="H82" s="64">
        <f t="shared" si="18"/>
        <v>18243.099999999999</v>
      </c>
    </row>
    <row r="83" spans="1:8" s="8" customFormat="1" ht="44.25" customHeight="1" x14ac:dyDescent="0.25">
      <c r="A83" s="4" t="s">
        <v>60</v>
      </c>
      <c r="B83" s="9" t="s">
        <v>19</v>
      </c>
      <c r="C83" s="9" t="s">
        <v>29</v>
      </c>
      <c r="D83" s="18" t="s">
        <v>89</v>
      </c>
      <c r="E83" s="41" t="s">
        <v>15</v>
      </c>
      <c r="F83" s="64">
        <v>17840.5</v>
      </c>
      <c r="G83" s="64">
        <v>16686.099999999999</v>
      </c>
      <c r="H83" s="64">
        <v>18243.099999999999</v>
      </c>
    </row>
    <row r="84" spans="1:8" s="8" customFormat="1" ht="90" customHeight="1" x14ac:dyDescent="0.25">
      <c r="A84" s="93" t="s">
        <v>82</v>
      </c>
      <c r="B84" s="94" t="s">
        <v>19</v>
      </c>
      <c r="C84" s="94" t="s">
        <v>29</v>
      </c>
      <c r="D84" s="95" t="s">
        <v>83</v>
      </c>
      <c r="E84" s="63"/>
      <c r="F84" s="96">
        <f>F85</f>
        <v>9749.9</v>
      </c>
      <c r="G84" s="96">
        <f t="shared" ref="G84:H85" si="19">G85</f>
        <v>7099.8</v>
      </c>
      <c r="H84" s="96">
        <f t="shared" si="19"/>
        <v>7185</v>
      </c>
    </row>
    <row r="85" spans="1:8" s="8" customFormat="1" ht="43.5" customHeight="1" x14ac:dyDescent="0.25">
      <c r="A85" s="66" t="s">
        <v>79</v>
      </c>
      <c r="B85" s="61" t="s">
        <v>19</v>
      </c>
      <c r="C85" s="61" t="s">
        <v>29</v>
      </c>
      <c r="D85" s="62" t="s">
        <v>83</v>
      </c>
      <c r="E85" s="65" t="s">
        <v>14</v>
      </c>
      <c r="F85" s="64">
        <f>F86</f>
        <v>9749.9</v>
      </c>
      <c r="G85" s="64">
        <f t="shared" si="19"/>
        <v>7099.8</v>
      </c>
      <c r="H85" s="64">
        <f t="shared" si="19"/>
        <v>7185</v>
      </c>
    </row>
    <row r="86" spans="1:8" s="8" customFormat="1" ht="33" customHeight="1" x14ac:dyDescent="0.25">
      <c r="A86" s="60" t="s">
        <v>60</v>
      </c>
      <c r="B86" s="61" t="s">
        <v>19</v>
      </c>
      <c r="C86" s="61" t="s">
        <v>29</v>
      </c>
      <c r="D86" s="62" t="s">
        <v>83</v>
      </c>
      <c r="E86" s="65" t="s">
        <v>15</v>
      </c>
      <c r="F86" s="64">
        <v>9749.9</v>
      </c>
      <c r="G86" s="64">
        <v>7099.8</v>
      </c>
      <c r="H86" s="64">
        <v>7185</v>
      </c>
    </row>
    <row r="87" spans="1:8" s="8" customFormat="1" ht="33" customHeight="1" x14ac:dyDescent="0.25">
      <c r="A87" s="123" t="s">
        <v>117</v>
      </c>
      <c r="B87" s="94" t="s">
        <v>19</v>
      </c>
      <c r="C87" s="94" t="s">
        <v>118</v>
      </c>
      <c r="D87" s="95"/>
      <c r="E87" s="63"/>
      <c r="F87" s="96">
        <f t="shared" ref="F87:G91" si="20">+F88</f>
        <v>5</v>
      </c>
      <c r="G87" s="96">
        <f t="shared" si="20"/>
        <v>2</v>
      </c>
      <c r="H87" s="96">
        <v>0</v>
      </c>
    </row>
    <row r="88" spans="1:8" s="8" customFormat="1" ht="33" customHeight="1" x14ac:dyDescent="0.25">
      <c r="A88" s="60" t="s">
        <v>119</v>
      </c>
      <c r="B88" s="61" t="s">
        <v>19</v>
      </c>
      <c r="C88" s="61" t="s">
        <v>118</v>
      </c>
      <c r="D88" s="62" t="s">
        <v>116</v>
      </c>
      <c r="E88" s="65"/>
      <c r="F88" s="64">
        <f t="shared" si="20"/>
        <v>5</v>
      </c>
      <c r="G88" s="64">
        <f t="shared" si="20"/>
        <v>2</v>
      </c>
      <c r="H88" s="64">
        <v>0</v>
      </c>
    </row>
    <row r="89" spans="1:8" s="8" customFormat="1" ht="38.25" customHeight="1" x14ac:dyDescent="0.25">
      <c r="A89" s="60" t="s">
        <v>120</v>
      </c>
      <c r="B89" s="61" t="s">
        <v>19</v>
      </c>
      <c r="C89" s="61" t="s">
        <v>118</v>
      </c>
      <c r="D89" s="62" t="s">
        <v>122</v>
      </c>
      <c r="E89" s="65"/>
      <c r="F89" s="64">
        <f t="shared" si="20"/>
        <v>5</v>
      </c>
      <c r="G89" s="64">
        <f t="shared" si="20"/>
        <v>2</v>
      </c>
      <c r="H89" s="64">
        <v>0</v>
      </c>
    </row>
    <row r="90" spans="1:8" s="8" customFormat="1" ht="73.5" customHeight="1" x14ac:dyDescent="0.25">
      <c r="A90" s="60" t="s">
        <v>121</v>
      </c>
      <c r="B90" s="61" t="s">
        <v>19</v>
      </c>
      <c r="C90" s="61" t="s">
        <v>118</v>
      </c>
      <c r="D90" s="62" t="s">
        <v>126</v>
      </c>
      <c r="E90" s="65"/>
      <c r="F90" s="64">
        <f t="shared" si="20"/>
        <v>5</v>
      </c>
      <c r="G90" s="64">
        <f t="shared" si="20"/>
        <v>2</v>
      </c>
      <c r="H90" s="64">
        <v>0</v>
      </c>
    </row>
    <row r="91" spans="1:8" s="8" customFormat="1" ht="33" customHeight="1" x14ac:dyDescent="0.25">
      <c r="A91" s="60" t="s">
        <v>123</v>
      </c>
      <c r="B91" s="61" t="s">
        <v>19</v>
      </c>
      <c r="C91" s="61" t="s">
        <v>118</v>
      </c>
      <c r="D91" s="62" t="s">
        <v>126</v>
      </c>
      <c r="E91" s="65" t="s">
        <v>17</v>
      </c>
      <c r="F91" s="64">
        <f t="shared" si="20"/>
        <v>5</v>
      </c>
      <c r="G91" s="64">
        <f t="shared" si="20"/>
        <v>2</v>
      </c>
      <c r="H91" s="64">
        <v>0</v>
      </c>
    </row>
    <row r="92" spans="1:8" s="8" customFormat="1" ht="68.25" customHeight="1" x14ac:dyDescent="0.25">
      <c r="A92" s="60" t="s">
        <v>124</v>
      </c>
      <c r="B92" s="61" t="s">
        <v>19</v>
      </c>
      <c r="C92" s="61" t="s">
        <v>118</v>
      </c>
      <c r="D92" s="62" t="s">
        <v>126</v>
      </c>
      <c r="E92" s="65" t="s">
        <v>125</v>
      </c>
      <c r="F92" s="64">
        <v>5</v>
      </c>
      <c r="G92" s="64">
        <v>2</v>
      </c>
      <c r="H92" s="64">
        <v>0</v>
      </c>
    </row>
    <row r="93" spans="1:8" s="8" customFormat="1" ht="27" customHeight="1" x14ac:dyDescent="0.25">
      <c r="A93" s="79" t="s">
        <v>30</v>
      </c>
      <c r="B93" s="80" t="s">
        <v>27</v>
      </c>
      <c r="C93" s="80"/>
      <c r="D93" s="81"/>
      <c r="E93" s="82"/>
      <c r="F93" s="78">
        <f>F94+F111+F104</f>
        <v>27458.699999999997</v>
      </c>
      <c r="G93" s="78">
        <f>G111+G94</f>
        <v>14704.5</v>
      </c>
      <c r="H93" s="78">
        <f>+H94+H111</f>
        <v>14441.3</v>
      </c>
    </row>
    <row r="94" spans="1:8" s="8" customFormat="1" ht="27" customHeight="1" x14ac:dyDescent="0.25">
      <c r="A94" s="69" t="s">
        <v>90</v>
      </c>
      <c r="B94" s="70" t="s">
        <v>27</v>
      </c>
      <c r="C94" s="71" t="s">
        <v>7</v>
      </c>
      <c r="D94" s="72"/>
      <c r="E94" s="73"/>
      <c r="F94" s="30">
        <f>F95</f>
        <v>3266</v>
      </c>
      <c r="G94" s="30">
        <f>+G95</f>
        <v>1600</v>
      </c>
      <c r="H94" s="30">
        <f>+H95</f>
        <v>1550</v>
      </c>
    </row>
    <row r="95" spans="1:8" s="8" customFormat="1" ht="27" customHeight="1" x14ac:dyDescent="0.25">
      <c r="A95" s="6" t="s">
        <v>66</v>
      </c>
      <c r="B95" s="75">
        <v>5</v>
      </c>
      <c r="C95" s="76">
        <v>1</v>
      </c>
      <c r="D95" s="34" t="s">
        <v>52</v>
      </c>
      <c r="E95" s="73"/>
      <c r="F95" s="30">
        <f>+F96+G101</f>
        <v>3266</v>
      </c>
      <c r="G95" s="30">
        <f>+G96+G101</f>
        <v>1600</v>
      </c>
      <c r="H95" s="30">
        <f>+H96+H101</f>
        <v>1550</v>
      </c>
    </row>
    <row r="96" spans="1:8" s="8" customFormat="1" ht="27" customHeight="1" x14ac:dyDescent="0.25">
      <c r="A96" s="6" t="s">
        <v>91</v>
      </c>
      <c r="B96" s="75">
        <v>5</v>
      </c>
      <c r="C96" s="76">
        <v>1</v>
      </c>
      <c r="D96" s="34" t="s">
        <v>92</v>
      </c>
      <c r="E96" s="73"/>
      <c r="F96" s="30">
        <f>+F99+F97</f>
        <v>3166</v>
      </c>
      <c r="G96" s="30">
        <f>+G99+G97</f>
        <v>1500</v>
      </c>
      <c r="H96" s="30">
        <f>+H99+H97</f>
        <v>1450</v>
      </c>
    </row>
    <row r="97" spans="1:8" s="8" customFormat="1" ht="36.75" customHeight="1" x14ac:dyDescent="0.25">
      <c r="A97" s="111" t="s">
        <v>77</v>
      </c>
      <c r="B97" s="109" t="s">
        <v>27</v>
      </c>
      <c r="C97" s="109" t="s">
        <v>7</v>
      </c>
      <c r="D97" s="34" t="s">
        <v>92</v>
      </c>
      <c r="E97" s="41" t="s">
        <v>14</v>
      </c>
      <c r="F97" s="119">
        <v>1779.2</v>
      </c>
      <c r="G97" s="119">
        <f>+G98</f>
        <v>100</v>
      </c>
      <c r="H97" s="119">
        <f>+H98</f>
        <v>100</v>
      </c>
    </row>
    <row r="98" spans="1:8" s="8" customFormat="1" ht="42.75" customHeight="1" x14ac:dyDescent="0.25">
      <c r="A98" s="111" t="s">
        <v>60</v>
      </c>
      <c r="B98" s="109" t="s">
        <v>27</v>
      </c>
      <c r="C98" s="109" t="s">
        <v>7</v>
      </c>
      <c r="D98" s="15" t="s">
        <v>92</v>
      </c>
      <c r="E98" s="41" t="s">
        <v>15</v>
      </c>
      <c r="F98" s="118">
        <v>1779.2</v>
      </c>
      <c r="G98" s="118">
        <v>100</v>
      </c>
      <c r="H98" s="118">
        <v>100</v>
      </c>
    </row>
    <row r="99" spans="1:8" s="8" customFormat="1" ht="27" customHeight="1" x14ac:dyDescent="0.25">
      <c r="A99" s="11" t="s">
        <v>16</v>
      </c>
      <c r="B99" s="13">
        <v>5</v>
      </c>
      <c r="C99" s="14">
        <v>1</v>
      </c>
      <c r="D99" s="15" t="s">
        <v>92</v>
      </c>
      <c r="E99" s="74" t="s">
        <v>17</v>
      </c>
      <c r="F99" s="27">
        <f>+F100</f>
        <v>1386.8</v>
      </c>
      <c r="G99" s="27">
        <f>+G100</f>
        <v>1400</v>
      </c>
      <c r="H99" s="27">
        <f>+H100</f>
        <v>1350</v>
      </c>
    </row>
    <row r="100" spans="1:8" s="8" customFormat="1" ht="27" customHeight="1" x14ac:dyDescent="0.25">
      <c r="A100" s="11" t="s">
        <v>61</v>
      </c>
      <c r="B100" s="13">
        <v>5</v>
      </c>
      <c r="C100" s="14">
        <v>1</v>
      </c>
      <c r="D100" s="15" t="s">
        <v>92</v>
      </c>
      <c r="E100" s="74" t="s">
        <v>18</v>
      </c>
      <c r="F100" s="27">
        <v>1386.8</v>
      </c>
      <c r="G100" s="27">
        <v>1400</v>
      </c>
      <c r="H100" s="27">
        <v>1350</v>
      </c>
    </row>
    <row r="101" spans="1:8" s="8" customFormat="1" ht="53.25" customHeight="1" x14ac:dyDescent="0.25">
      <c r="A101" s="19" t="s">
        <v>93</v>
      </c>
      <c r="B101" s="77" t="s">
        <v>27</v>
      </c>
      <c r="C101" s="2" t="s">
        <v>7</v>
      </c>
      <c r="D101" s="34" t="s">
        <v>94</v>
      </c>
      <c r="E101" s="39"/>
      <c r="F101" s="30">
        <f>F102</f>
        <v>100</v>
      </c>
      <c r="G101" s="30">
        <f t="shared" ref="G101:H102" si="21">G102</f>
        <v>100</v>
      </c>
      <c r="H101" s="30">
        <f t="shared" si="21"/>
        <v>100</v>
      </c>
    </row>
    <row r="102" spans="1:8" s="36" customFormat="1" ht="33.75" customHeight="1" x14ac:dyDescent="0.25">
      <c r="A102" s="11" t="s">
        <v>77</v>
      </c>
      <c r="B102" s="9" t="s">
        <v>27</v>
      </c>
      <c r="C102" s="9" t="s">
        <v>7</v>
      </c>
      <c r="D102" s="15" t="s">
        <v>94</v>
      </c>
      <c r="E102" s="41" t="s">
        <v>14</v>
      </c>
      <c r="F102" s="27">
        <f>F103</f>
        <v>100</v>
      </c>
      <c r="G102" s="27">
        <f t="shared" si="21"/>
        <v>100</v>
      </c>
      <c r="H102" s="27">
        <f t="shared" si="21"/>
        <v>100</v>
      </c>
    </row>
    <row r="103" spans="1:8" s="35" customFormat="1" ht="36.75" customHeight="1" x14ac:dyDescent="0.25">
      <c r="A103" s="11" t="s">
        <v>60</v>
      </c>
      <c r="B103" s="9" t="s">
        <v>27</v>
      </c>
      <c r="C103" s="9" t="s">
        <v>7</v>
      </c>
      <c r="D103" s="15" t="s">
        <v>94</v>
      </c>
      <c r="E103" s="41" t="s">
        <v>15</v>
      </c>
      <c r="F103" s="27">
        <v>100</v>
      </c>
      <c r="G103" s="27">
        <v>100</v>
      </c>
      <c r="H103" s="27">
        <v>100</v>
      </c>
    </row>
    <row r="104" spans="1:8" s="35" customFormat="1" ht="36.75" customHeight="1" x14ac:dyDescent="0.25">
      <c r="A104" s="112" t="s">
        <v>128</v>
      </c>
      <c r="B104" s="2" t="s">
        <v>27</v>
      </c>
      <c r="C104" s="2" t="s">
        <v>8</v>
      </c>
      <c r="D104" s="34"/>
      <c r="E104" s="39"/>
      <c r="F104" s="119">
        <f>+F105+F108</f>
        <v>1972</v>
      </c>
      <c r="G104" s="118">
        <v>0</v>
      </c>
      <c r="H104" s="118">
        <v>0</v>
      </c>
    </row>
    <row r="105" spans="1:8" s="35" customFormat="1" ht="59.25" customHeight="1" x14ac:dyDescent="0.25">
      <c r="A105" s="112" t="s">
        <v>129</v>
      </c>
      <c r="B105" s="2" t="s">
        <v>27</v>
      </c>
      <c r="C105" s="2" t="s">
        <v>8</v>
      </c>
      <c r="D105" s="15" t="s">
        <v>130</v>
      </c>
      <c r="E105" s="41"/>
      <c r="F105" s="118">
        <f>+F106</f>
        <v>1952.5</v>
      </c>
      <c r="G105" s="118">
        <v>0</v>
      </c>
      <c r="H105" s="118">
        <v>0</v>
      </c>
    </row>
    <row r="106" spans="1:8" s="35" customFormat="1" ht="36.75" customHeight="1" x14ac:dyDescent="0.25">
      <c r="A106" s="111" t="s">
        <v>77</v>
      </c>
      <c r="B106" s="2" t="s">
        <v>27</v>
      </c>
      <c r="C106" s="2" t="s">
        <v>8</v>
      </c>
      <c r="D106" s="15" t="s">
        <v>130</v>
      </c>
      <c r="E106" s="41" t="s">
        <v>14</v>
      </c>
      <c r="F106" s="118">
        <f>+F107</f>
        <v>1952.5</v>
      </c>
      <c r="G106" s="118">
        <v>0</v>
      </c>
      <c r="H106" s="118">
        <v>0</v>
      </c>
    </row>
    <row r="107" spans="1:8" s="35" customFormat="1" ht="36.75" customHeight="1" x14ac:dyDescent="0.25">
      <c r="A107" s="111" t="s">
        <v>60</v>
      </c>
      <c r="B107" s="2" t="s">
        <v>27</v>
      </c>
      <c r="C107" s="2" t="s">
        <v>8</v>
      </c>
      <c r="D107" s="15" t="s">
        <v>130</v>
      </c>
      <c r="E107" s="41" t="s">
        <v>15</v>
      </c>
      <c r="F107" s="118">
        <v>1952.5</v>
      </c>
      <c r="G107" s="118">
        <v>0</v>
      </c>
      <c r="H107" s="118">
        <v>0</v>
      </c>
    </row>
    <row r="108" spans="1:8" s="35" customFormat="1" ht="66.75" customHeight="1" x14ac:dyDescent="0.25">
      <c r="A108" s="112" t="s">
        <v>131</v>
      </c>
      <c r="B108" s="2" t="s">
        <v>27</v>
      </c>
      <c r="C108" s="2" t="s">
        <v>8</v>
      </c>
      <c r="D108" s="15" t="s">
        <v>132</v>
      </c>
      <c r="E108" s="41"/>
      <c r="F108" s="118">
        <f>+F109</f>
        <v>19.5</v>
      </c>
      <c r="G108" s="118">
        <v>0</v>
      </c>
      <c r="H108" s="118">
        <v>0</v>
      </c>
    </row>
    <row r="109" spans="1:8" s="35" customFormat="1" ht="36.75" customHeight="1" x14ac:dyDescent="0.25">
      <c r="A109" s="111" t="s">
        <v>77</v>
      </c>
      <c r="B109" s="2"/>
      <c r="C109" s="2"/>
      <c r="D109" s="15" t="s">
        <v>132</v>
      </c>
      <c r="E109" s="41" t="s">
        <v>14</v>
      </c>
      <c r="F109" s="118">
        <f>+F110</f>
        <v>19.5</v>
      </c>
      <c r="G109" s="118">
        <v>0</v>
      </c>
      <c r="H109" s="118">
        <v>0</v>
      </c>
    </row>
    <row r="110" spans="1:8" s="35" customFormat="1" ht="36.75" customHeight="1" x14ac:dyDescent="0.25">
      <c r="A110" s="111" t="s">
        <v>60</v>
      </c>
      <c r="B110" s="2" t="s">
        <v>27</v>
      </c>
      <c r="C110" s="2" t="s">
        <v>8</v>
      </c>
      <c r="D110" s="15" t="s">
        <v>132</v>
      </c>
      <c r="E110" s="41" t="s">
        <v>15</v>
      </c>
      <c r="F110" s="118">
        <v>19.5</v>
      </c>
      <c r="G110" s="118">
        <v>0</v>
      </c>
      <c r="H110" s="118">
        <v>0</v>
      </c>
    </row>
    <row r="111" spans="1:8" s="35" customFormat="1" ht="16.5" customHeight="1" x14ac:dyDescent="0.25">
      <c r="A111" s="19" t="s">
        <v>31</v>
      </c>
      <c r="B111" s="2" t="s">
        <v>27</v>
      </c>
      <c r="C111" s="2" t="s">
        <v>13</v>
      </c>
      <c r="D111" s="17"/>
      <c r="E111" s="39"/>
      <c r="F111" s="30">
        <f>F112</f>
        <v>22220.699999999997</v>
      </c>
      <c r="G111" s="119">
        <f>+G112</f>
        <v>13104.5</v>
      </c>
      <c r="H111" s="119">
        <f>+H112</f>
        <v>12891.3</v>
      </c>
    </row>
    <row r="112" spans="1:8" s="8" customFormat="1" ht="21.75" customHeight="1" x14ac:dyDescent="0.25">
      <c r="A112" s="6" t="s">
        <v>66</v>
      </c>
      <c r="B112" s="75">
        <v>5</v>
      </c>
      <c r="C112" s="76">
        <v>3</v>
      </c>
      <c r="D112" s="34" t="s">
        <v>52</v>
      </c>
      <c r="E112" s="39"/>
      <c r="F112" s="30">
        <f>F113+F116+F119+F132+F124</f>
        <v>22220.699999999997</v>
      </c>
      <c r="G112" s="30">
        <f>G113+G116+G119+G132</f>
        <v>13104.5</v>
      </c>
      <c r="H112" s="30">
        <f>+H113+H116+H119+H132</f>
        <v>12891.3</v>
      </c>
    </row>
    <row r="113" spans="1:8" s="8" customFormat="1" ht="39" customHeight="1" x14ac:dyDescent="0.25">
      <c r="A113" s="6" t="s">
        <v>70</v>
      </c>
      <c r="B113" s="2" t="s">
        <v>27</v>
      </c>
      <c r="C113" s="2" t="s">
        <v>13</v>
      </c>
      <c r="D113" s="34" t="s">
        <v>71</v>
      </c>
      <c r="E113" s="39"/>
      <c r="F113" s="30">
        <f t="shared" ref="F113:H114" si="22">F114</f>
        <v>1289.9000000000001</v>
      </c>
      <c r="G113" s="30">
        <f t="shared" si="22"/>
        <v>1330</v>
      </c>
      <c r="H113" s="30">
        <f t="shared" si="22"/>
        <v>1100</v>
      </c>
    </row>
    <row r="114" spans="1:8" s="8" customFormat="1" ht="41.25" customHeight="1" x14ac:dyDescent="0.25">
      <c r="A114" s="4" t="s">
        <v>77</v>
      </c>
      <c r="B114" s="9" t="s">
        <v>27</v>
      </c>
      <c r="C114" s="9" t="s">
        <v>13</v>
      </c>
      <c r="D114" s="15" t="s">
        <v>71</v>
      </c>
      <c r="E114" s="41" t="s">
        <v>14</v>
      </c>
      <c r="F114" s="27">
        <f t="shared" si="22"/>
        <v>1289.9000000000001</v>
      </c>
      <c r="G114" s="27">
        <f t="shared" si="22"/>
        <v>1330</v>
      </c>
      <c r="H114" s="27">
        <f t="shared" si="22"/>
        <v>1100</v>
      </c>
    </row>
    <row r="115" spans="1:8" s="8" customFormat="1" ht="33" customHeight="1" x14ac:dyDescent="0.25">
      <c r="A115" s="4" t="s">
        <v>60</v>
      </c>
      <c r="B115" s="9" t="s">
        <v>27</v>
      </c>
      <c r="C115" s="9" t="s">
        <v>13</v>
      </c>
      <c r="D115" s="15" t="s">
        <v>71</v>
      </c>
      <c r="E115" s="41" t="s">
        <v>15</v>
      </c>
      <c r="F115" s="27">
        <v>1289.9000000000001</v>
      </c>
      <c r="G115" s="27">
        <v>1330</v>
      </c>
      <c r="H115" s="27">
        <v>1100</v>
      </c>
    </row>
    <row r="116" spans="1:8" s="8" customFormat="1" ht="26.25" customHeight="1" x14ac:dyDescent="0.25">
      <c r="A116" s="6" t="s">
        <v>72</v>
      </c>
      <c r="B116" s="2" t="s">
        <v>27</v>
      </c>
      <c r="C116" s="2" t="s">
        <v>13</v>
      </c>
      <c r="D116" s="34" t="s">
        <v>73</v>
      </c>
      <c r="E116" s="39"/>
      <c r="F116" s="30">
        <f t="shared" ref="F116:H117" si="23">F117</f>
        <v>1008.7</v>
      </c>
      <c r="G116" s="30">
        <f t="shared" si="23"/>
        <v>700</v>
      </c>
      <c r="H116" s="30">
        <f t="shared" si="23"/>
        <v>800</v>
      </c>
    </row>
    <row r="117" spans="1:8" s="8" customFormat="1" ht="30" customHeight="1" x14ac:dyDescent="0.25">
      <c r="A117" s="4" t="s">
        <v>77</v>
      </c>
      <c r="B117" s="9" t="s">
        <v>27</v>
      </c>
      <c r="C117" s="9" t="s">
        <v>13</v>
      </c>
      <c r="D117" s="15" t="s">
        <v>73</v>
      </c>
      <c r="E117" s="41" t="s">
        <v>14</v>
      </c>
      <c r="F117" s="27">
        <f t="shared" si="23"/>
        <v>1008.7</v>
      </c>
      <c r="G117" s="27">
        <f t="shared" si="23"/>
        <v>700</v>
      </c>
      <c r="H117" s="27">
        <f t="shared" si="23"/>
        <v>800</v>
      </c>
    </row>
    <row r="118" spans="1:8" s="8" customFormat="1" ht="27.75" customHeight="1" x14ac:dyDescent="0.25">
      <c r="A118" s="49" t="s">
        <v>60</v>
      </c>
      <c r="B118" s="9" t="s">
        <v>27</v>
      </c>
      <c r="C118" s="9" t="s">
        <v>13</v>
      </c>
      <c r="D118" s="15" t="s">
        <v>73</v>
      </c>
      <c r="E118" s="41" t="s">
        <v>15</v>
      </c>
      <c r="F118" s="27">
        <v>1008.7</v>
      </c>
      <c r="G118" s="27">
        <v>700</v>
      </c>
      <c r="H118" s="27">
        <v>800</v>
      </c>
    </row>
    <row r="119" spans="1:8" s="8" customFormat="1" ht="29.25" customHeight="1" x14ac:dyDescent="0.25">
      <c r="A119" s="6" t="s">
        <v>84</v>
      </c>
      <c r="B119" s="2" t="s">
        <v>27</v>
      </c>
      <c r="C119" s="2" t="s">
        <v>13</v>
      </c>
      <c r="D119" s="34" t="s">
        <v>75</v>
      </c>
      <c r="E119" s="39"/>
      <c r="F119" s="30">
        <f>+F120+F122</f>
        <v>3230.2</v>
      </c>
      <c r="G119" s="30">
        <f>G120+G122</f>
        <v>1365.4</v>
      </c>
      <c r="H119" s="30">
        <f>+H120+H122</f>
        <v>1282.2</v>
      </c>
    </row>
    <row r="120" spans="1:8" s="8" customFormat="1" ht="34.5" customHeight="1" x14ac:dyDescent="0.25">
      <c r="A120" s="4" t="s">
        <v>77</v>
      </c>
      <c r="B120" s="9" t="s">
        <v>27</v>
      </c>
      <c r="C120" s="9" t="s">
        <v>13</v>
      </c>
      <c r="D120" s="15" t="s">
        <v>75</v>
      </c>
      <c r="E120" s="41" t="s">
        <v>14</v>
      </c>
      <c r="F120" s="27">
        <f>F121</f>
        <v>2955.5</v>
      </c>
      <c r="G120" s="27">
        <f t="shared" ref="G120:H120" si="24">G121</f>
        <v>1092.3</v>
      </c>
      <c r="H120" s="27">
        <f t="shared" si="24"/>
        <v>1110.4000000000001</v>
      </c>
    </row>
    <row r="121" spans="1:8" s="8" customFormat="1" ht="27" customHeight="1" x14ac:dyDescent="0.25">
      <c r="A121" s="4" t="s">
        <v>60</v>
      </c>
      <c r="B121" s="9" t="s">
        <v>27</v>
      </c>
      <c r="C121" s="9" t="s">
        <v>13</v>
      </c>
      <c r="D121" s="15" t="s">
        <v>75</v>
      </c>
      <c r="E121" s="41" t="s">
        <v>15</v>
      </c>
      <c r="F121" s="27">
        <v>2955.5</v>
      </c>
      <c r="G121" s="27">
        <v>1092.3</v>
      </c>
      <c r="H121" s="27">
        <v>1110.4000000000001</v>
      </c>
    </row>
    <row r="122" spans="1:8" ht="15.75" x14ac:dyDescent="0.25">
      <c r="A122" s="11" t="s">
        <v>16</v>
      </c>
      <c r="B122" s="50" t="s">
        <v>27</v>
      </c>
      <c r="C122" s="50" t="s">
        <v>13</v>
      </c>
      <c r="D122" s="51" t="s">
        <v>75</v>
      </c>
      <c r="E122" s="41" t="s">
        <v>17</v>
      </c>
      <c r="F122" s="27">
        <f>F123</f>
        <v>274.7</v>
      </c>
      <c r="G122" s="27">
        <f>+G123</f>
        <v>273.10000000000002</v>
      </c>
      <c r="H122" s="27">
        <f t="shared" ref="H122" si="25">H123</f>
        <v>171.8</v>
      </c>
    </row>
    <row r="123" spans="1:8" ht="15.75" x14ac:dyDescent="0.25">
      <c r="A123" s="11" t="s">
        <v>61</v>
      </c>
      <c r="B123" s="50" t="s">
        <v>27</v>
      </c>
      <c r="C123" s="50" t="s">
        <v>13</v>
      </c>
      <c r="D123" s="51" t="s">
        <v>75</v>
      </c>
      <c r="E123" s="41" t="s">
        <v>18</v>
      </c>
      <c r="F123" s="27">
        <v>274.7</v>
      </c>
      <c r="G123" s="27">
        <v>273.10000000000002</v>
      </c>
      <c r="H123" s="27">
        <v>171.8</v>
      </c>
    </row>
    <row r="124" spans="1:8" s="108" customFormat="1" ht="15.75" x14ac:dyDescent="0.25">
      <c r="A124" s="112" t="s">
        <v>66</v>
      </c>
      <c r="B124" s="77" t="s">
        <v>27</v>
      </c>
      <c r="C124" s="77" t="s">
        <v>13</v>
      </c>
      <c r="D124" s="88" t="s">
        <v>52</v>
      </c>
      <c r="E124" s="39"/>
      <c r="F124" s="119">
        <f>+F125+F128</f>
        <v>618.1</v>
      </c>
      <c r="G124" s="119"/>
      <c r="H124" s="119"/>
    </row>
    <row r="125" spans="1:8" s="108" customFormat="1" ht="115.5" customHeight="1" x14ac:dyDescent="0.25">
      <c r="A125" s="112" t="s">
        <v>139</v>
      </c>
      <c r="B125" s="77" t="s">
        <v>27</v>
      </c>
      <c r="C125" s="77" t="s">
        <v>13</v>
      </c>
      <c r="D125" s="88" t="s">
        <v>143</v>
      </c>
      <c r="E125" s="39"/>
      <c r="F125" s="119">
        <f>+F126</f>
        <v>600</v>
      </c>
      <c r="G125" s="119"/>
      <c r="H125" s="119"/>
    </row>
    <row r="126" spans="1:8" s="108" customFormat="1" ht="36.75" customHeight="1" x14ac:dyDescent="0.25">
      <c r="A126" s="111" t="s">
        <v>140</v>
      </c>
      <c r="B126" s="50" t="s">
        <v>27</v>
      </c>
      <c r="C126" s="50" t="s">
        <v>13</v>
      </c>
      <c r="D126" s="88" t="s">
        <v>143</v>
      </c>
      <c r="E126" s="41" t="s">
        <v>14</v>
      </c>
      <c r="F126" s="118">
        <f>+F127</f>
        <v>600</v>
      </c>
      <c r="G126" s="118"/>
      <c r="H126" s="118"/>
    </row>
    <row r="127" spans="1:8" s="108" customFormat="1" ht="35.25" customHeight="1" x14ac:dyDescent="0.25">
      <c r="A127" s="111" t="s">
        <v>60</v>
      </c>
      <c r="B127" s="50" t="s">
        <v>27</v>
      </c>
      <c r="C127" s="50" t="s">
        <v>13</v>
      </c>
      <c r="D127" s="88" t="s">
        <v>143</v>
      </c>
      <c r="E127" s="41" t="s">
        <v>15</v>
      </c>
      <c r="F127" s="118">
        <v>600</v>
      </c>
      <c r="G127" s="118">
        <v>0</v>
      </c>
      <c r="H127" s="118">
        <v>0</v>
      </c>
    </row>
    <row r="128" spans="1:8" s="108" customFormat="1" ht="79.5" customHeight="1" x14ac:dyDescent="0.25">
      <c r="A128" s="111" t="s">
        <v>141</v>
      </c>
      <c r="B128" s="50" t="s">
        <v>27</v>
      </c>
      <c r="C128" s="50" t="s">
        <v>13</v>
      </c>
      <c r="D128" s="88" t="s">
        <v>142</v>
      </c>
      <c r="E128" s="41"/>
      <c r="F128" s="118">
        <f>+F129</f>
        <v>18.100000000000001</v>
      </c>
      <c r="G128" s="118"/>
      <c r="H128" s="118"/>
    </row>
    <row r="129" spans="1:8" s="108" customFormat="1" ht="39.75" customHeight="1" x14ac:dyDescent="0.25">
      <c r="A129" s="111" t="s">
        <v>140</v>
      </c>
      <c r="B129" s="50" t="s">
        <v>27</v>
      </c>
      <c r="C129" s="50" t="s">
        <v>13</v>
      </c>
      <c r="D129" s="88" t="s">
        <v>142</v>
      </c>
      <c r="E129" s="41" t="s">
        <v>14</v>
      </c>
      <c r="F129" s="118">
        <f>+F130</f>
        <v>18.100000000000001</v>
      </c>
      <c r="G129" s="118"/>
      <c r="H129" s="118"/>
    </row>
    <row r="130" spans="1:8" s="108" customFormat="1" ht="45" customHeight="1" x14ac:dyDescent="0.25">
      <c r="A130" s="111" t="s">
        <v>60</v>
      </c>
      <c r="B130" s="50" t="s">
        <v>27</v>
      </c>
      <c r="C130" s="50" t="s">
        <v>13</v>
      </c>
      <c r="D130" s="88" t="s">
        <v>142</v>
      </c>
      <c r="E130" s="41" t="s">
        <v>15</v>
      </c>
      <c r="F130" s="118">
        <v>18.100000000000001</v>
      </c>
      <c r="G130" s="118"/>
      <c r="H130" s="118"/>
    </row>
    <row r="131" spans="1:8" s="108" customFormat="1" ht="15.75" x14ac:dyDescent="0.25">
      <c r="A131" s="111"/>
      <c r="B131" s="50"/>
      <c r="C131" s="50"/>
      <c r="D131" s="51"/>
      <c r="E131" s="41"/>
      <c r="F131" s="118"/>
      <c r="G131" s="118"/>
      <c r="H131" s="118"/>
    </row>
    <row r="132" spans="1:8" ht="39.75" customHeight="1" x14ac:dyDescent="0.25">
      <c r="A132" s="19" t="s">
        <v>97</v>
      </c>
      <c r="B132" s="77" t="s">
        <v>27</v>
      </c>
      <c r="C132" s="77" t="s">
        <v>13</v>
      </c>
      <c r="D132" s="88" t="s">
        <v>98</v>
      </c>
      <c r="E132" s="39"/>
      <c r="F132" s="30">
        <f>+F133+F137</f>
        <v>16073.8</v>
      </c>
      <c r="G132" s="30">
        <f t="shared" ref="F132:H133" si="26">+G133</f>
        <v>9709.1</v>
      </c>
      <c r="H132" s="30">
        <f t="shared" si="26"/>
        <v>9709.1</v>
      </c>
    </row>
    <row r="133" spans="1:8" ht="36.75" customHeight="1" x14ac:dyDescent="0.25">
      <c r="A133" s="11" t="s">
        <v>99</v>
      </c>
      <c r="B133" s="50" t="s">
        <v>27</v>
      </c>
      <c r="C133" s="50" t="s">
        <v>13</v>
      </c>
      <c r="D133" s="51" t="s">
        <v>100</v>
      </c>
      <c r="E133" s="41"/>
      <c r="F133" s="27">
        <f t="shared" si="26"/>
        <v>14438.4</v>
      </c>
      <c r="G133" s="27">
        <f t="shared" si="26"/>
        <v>9709.1</v>
      </c>
      <c r="H133" s="27">
        <f t="shared" si="26"/>
        <v>9709.1</v>
      </c>
    </row>
    <row r="134" spans="1:8" ht="23.25" customHeight="1" x14ac:dyDescent="0.25">
      <c r="A134" s="11" t="s">
        <v>101</v>
      </c>
      <c r="B134" s="50" t="s">
        <v>27</v>
      </c>
      <c r="C134" s="50" t="s">
        <v>13</v>
      </c>
      <c r="D134" s="51" t="s">
        <v>102</v>
      </c>
      <c r="E134" s="41"/>
      <c r="F134" s="27">
        <f t="shared" ref="F134:H135" si="27">+F135</f>
        <v>14438.4</v>
      </c>
      <c r="G134" s="27">
        <f t="shared" si="27"/>
        <v>9709.1</v>
      </c>
      <c r="H134" s="27">
        <f t="shared" si="27"/>
        <v>9709.1</v>
      </c>
    </row>
    <row r="135" spans="1:8" ht="36.75" customHeight="1" x14ac:dyDescent="0.25">
      <c r="A135" s="11" t="s">
        <v>79</v>
      </c>
      <c r="B135" s="50" t="s">
        <v>27</v>
      </c>
      <c r="C135" s="50" t="s">
        <v>13</v>
      </c>
      <c r="D135" s="51" t="s">
        <v>102</v>
      </c>
      <c r="E135" s="41" t="s">
        <v>14</v>
      </c>
      <c r="F135" s="27">
        <f t="shared" si="27"/>
        <v>14438.4</v>
      </c>
      <c r="G135" s="27">
        <f t="shared" si="27"/>
        <v>9709.1</v>
      </c>
      <c r="H135" s="27">
        <f t="shared" si="27"/>
        <v>9709.1</v>
      </c>
    </row>
    <row r="136" spans="1:8" ht="32.25" customHeight="1" x14ac:dyDescent="0.25">
      <c r="A136" s="11" t="s">
        <v>60</v>
      </c>
      <c r="B136" s="50" t="s">
        <v>27</v>
      </c>
      <c r="C136" s="50" t="s">
        <v>13</v>
      </c>
      <c r="D136" s="51" t="s">
        <v>102</v>
      </c>
      <c r="E136" s="41" t="s">
        <v>15</v>
      </c>
      <c r="F136" s="27">
        <v>14438.4</v>
      </c>
      <c r="G136" s="27">
        <v>9709.1</v>
      </c>
      <c r="H136" s="27">
        <v>9709.1</v>
      </c>
    </row>
    <row r="137" spans="1:8" s="108" customFormat="1" ht="32.25" customHeight="1" x14ac:dyDescent="0.25">
      <c r="A137" s="111" t="s">
        <v>148</v>
      </c>
      <c r="B137" s="50" t="s">
        <v>27</v>
      </c>
      <c r="C137" s="50" t="s">
        <v>13</v>
      </c>
      <c r="D137" s="51" t="s">
        <v>149</v>
      </c>
      <c r="E137" s="41"/>
      <c r="F137" s="118">
        <f>+F138</f>
        <v>1635.4</v>
      </c>
      <c r="G137" s="118"/>
      <c r="H137" s="118"/>
    </row>
    <row r="138" spans="1:8" s="108" customFormat="1" ht="32.25" customHeight="1" x14ac:dyDescent="0.25">
      <c r="A138" s="111" t="s">
        <v>79</v>
      </c>
      <c r="B138" s="50" t="s">
        <v>27</v>
      </c>
      <c r="C138" s="50" t="s">
        <v>13</v>
      </c>
      <c r="D138" s="51" t="s">
        <v>149</v>
      </c>
      <c r="E138" s="41" t="s">
        <v>14</v>
      </c>
      <c r="F138" s="118">
        <f>+F139</f>
        <v>1635.4</v>
      </c>
      <c r="G138" s="118"/>
      <c r="H138" s="118"/>
    </row>
    <row r="139" spans="1:8" s="108" customFormat="1" ht="32.25" customHeight="1" x14ac:dyDescent="0.25">
      <c r="A139" s="111" t="s">
        <v>60</v>
      </c>
      <c r="B139" s="50" t="s">
        <v>27</v>
      </c>
      <c r="C139" s="50" t="s">
        <v>13</v>
      </c>
      <c r="D139" s="51" t="s">
        <v>149</v>
      </c>
      <c r="E139" s="41" t="s">
        <v>15</v>
      </c>
      <c r="F139" s="118">
        <v>1635.4</v>
      </c>
      <c r="G139" s="118"/>
      <c r="H139" s="118"/>
    </row>
    <row r="140" spans="1:8" ht="15.75" x14ac:dyDescent="0.25">
      <c r="A140" s="85" t="s">
        <v>50</v>
      </c>
      <c r="B140" s="80" t="s">
        <v>32</v>
      </c>
      <c r="C140" s="80"/>
      <c r="D140" s="86"/>
      <c r="E140" s="87"/>
      <c r="F140" s="78">
        <f>F141</f>
        <v>443.2</v>
      </c>
      <c r="G140" s="78">
        <f t="shared" ref="G140:H141" si="28">G141</f>
        <v>150</v>
      </c>
      <c r="H140" s="78">
        <f t="shared" si="28"/>
        <v>150</v>
      </c>
    </row>
    <row r="141" spans="1:8" s="8" customFormat="1" ht="15.75" x14ac:dyDescent="0.25">
      <c r="A141" s="1" t="s">
        <v>33</v>
      </c>
      <c r="B141" s="2" t="s">
        <v>32</v>
      </c>
      <c r="C141" s="2" t="s">
        <v>7</v>
      </c>
      <c r="D141" s="12"/>
      <c r="E141" s="45"/>
      <c r="F141" s="30">
        <f>F142</f>
        <v>443.2</v>
      </c>
      <c r="G141" s="30">
        <f t="shared" si="28"/>
        <v>150</v>
      </c>
      <c r="H141" s="30">
        <f t="shared" si="28"/>
        <v>150</v>
      </c>
    </row>
    <row r="142" spans="1:8" ht="18" customHeight="1" x14ac:dyDescent="0.25">
      <c r="A142" s="4" t="s">
        <v>66</v>
      </c>
      <c r="B142" s="5" t="s">
        <v>32</v>
      </c>
      <c r="C142" s="5" t="s">
        <v>7</v>
      </c>
      <c r="D142" s="16" t="s">
        <v>52</v>
      </c>
      <c r="E142" s="42"/>
      <c r="F142" s="27">
        <f>F143</f>
        <v>443.2</v>
      </c>
      <c r="G142" s="27">
        <f>G143</f>
        <v>150</v>
      </c>
      <c r="H142" s="27">
        <f>H143</f>
        <v>150</v>
      </c>
    </row>
    <row r="143" spans="1:8" ht="45" customHeight="1" x14ac:dyDescent="0.25">
      <c r="A143" s="11" t="s">
        <v>95</v>
      </c>
      <c r="B143" s="5" t="s">
        <v>32</v>
      </c>
      <c r="C143" s="5" t="s">
        <v>7</v>
      </c>
      <c r="D143" s="16" t="s">
        <v>96</v>
      </c>
      <c r="E143" s="42"/>
      <c r="F143" s="27">
        <f>F144</f>
        <v>443.2</v>
      </c>
      <c r="G143" s="27">
        <f>G144</f>
        <v>150</v>
      </c>
      <c r="H143" s="27">
        <f>H144</f>
        <v>150</v>
      </c>
    </row>
    <row r="144" spans="1:8" ht="59.25" customHeight="1" x14ac:dyDescent="0.25">
      <c r="A144" s="11" t="s">
        <v>77</v>
      </c>
      <c r="B144" s="5" t="s">
        <v>32</v>
      </c>
      <c r="C144" s="5" t="s">
        <v>7</v>
      </c>
      <c r="D144" s="16" t="s">
        <v>96</v>
      </c>
      <c r="E144" s="42">
        <v>200</v>
      </c>
      <c r="F144" s="27">
        <f>F145</f>
        <v>443.2</v>
      </c>
      <c r="G144" s="27">
        <f t="shared" ref="G144:H144" si="29">G145</f>
        <v>150</v>
      </c>
      <c r="H144" s="27">
        <f t="shared" si="29"/>
        <v>150</v>
      </c>
    </row>
    <row r="145" spans="1:8" ht="42" customHeight="1" x14ac:dyDescent="0.25">
      <c r="A145" s="4" t="s">
        <v>60</v>
      </c>
      <c r="B145" s="5" t="s">
        <v>32</v>
      </c>
      <c r="C145" s="5" t="s">
        <v>7</v>
      </c>
      <c r="D145" s="16" t="s">
        <v>96</v>
      </c>
      <c r="E145" s="42">
        <v>240</v>
      </c>
      <c r="F145" s="27">
        <v>443.2</v>
      </c>
      <c r="G145" s="27">
        <v>150</v>
      </c>
      <c r="H145" s="27">
        <v>150</v>
      </c>
    </row>
    <row r="146" spans="1:8" ht="17.25" customHeight="1" x14ac:dyDescent="0.25">
      <c r="A146" s="84" t="s">
        <v>35</v>
      </c>
      <c r="B146" s="80" t="s">
        <v>36</v>
      </c>
      <c r="C146" s="80"/>
      <c r="D146" s="84"/>
      <c r="E146" s="83"/>
      <c r="F146" s="78">
        <f>F147</f>
        <v>730.3</v>
      </c>
      <c r="G146" s="78">
        <f t="shared" ref="G146:H146" si="30">G147</f>
        <v>732.3</v>
      </c>
      <c r="H146" s="78">
        <f t="shared" si="30"/>
        <v>732.3</v>
      </c>
    </row>
    <row r="147" spans="1:8" ht="21" customHeight="1" x14ac:dyDescent="0.25">
      <c r="A147" s="1" t="s">
        <v>37</v>
      </c>
      <c r="B147" s="2" t="s">
        <v>36</v>
      </c>
      <c r="C147" s="2" t="s">
        <v>7</v>
      </c>
      <c r="D147" s="1"/>
      <c r="E147" s="43"/>
      <c r="F147" s="30">
        <f t="shared" ref="F147:H150" si="31">F148</f>
        <v>730.3</v>
      </c>
      <c r="G147" s="30">
        <f t="shared" si="31"/>
        <v>732.3</v>
      </c>
      <c r="H147" s="30">
        <f t="shared" si="31"/>
        <v>732.3</v>
      </c>
    </row>
    <row r="148" spans="1:8" ht="22.5" customHeight="1" x14ac:dyDescent="0.25">
      <c r="A148" s="10" t="s">
        <v>66</v>
      </c>
      <c r="B148" s="9" t="s">
        <v>36</v>
      </c>
      <c r="C148" s="9" t="s">
        <v>7</v>
      </c>
      <c r="D148" s="22" t="s">
        <v>52</v>
      </c>
      <c r="E148" s="46"/>
      <c r="F148" s="27">
        <f>F149</f>
        <v>730.3</v>
      </c>
      <c r="G148" s="27">
        <f t="shared" si="31"/>
        <v>732.3</v>
      </c>
      <c r="H148" s="27">
        <f t="shared" si="31"/>
        <v>732.3</v>
      </c>
    </row>
    <row r="149" spans="1:8" ht="27.75" customHeight="1" x14ac:dyDescent="0.25">
      <c r="A149" s="10" t="s">
        <v>38</v>
      </c>
      <c r="B149" s="21">
        <v>10</v>
      </c>
      <c r="C149" s="21">
        <v>1</v>
      </c>
      <c r="D149" s="20" t="s">
        <v>74</v>
      </c>
      <c r="E149" s="47" t="s">
        <v>34</v>
      </c>
      <c r="F149" s="27">
        <f t="shared" si="31"/>
        <v>730.3</v>
      </c>
      <c r="G149" s="27">
        <f t="shared" si="31"/>
        <v>732.3</v>
      </c>
      <c r="H149" s="27">
        <f t="shared" si="31"/>
        <v>732.3</v>
      </c>
    </row>
    <row r="150" spans="1:8" ht="20.25" customHeight="1" x14ac:dyDescent="0.25">
      <c r="A150" s="11" t="s">
        <v>39</v>
      </c>
      <c r="B150" s="21">
        <v>10</v>
      </c>
      <c r="C150" s="21">
        <v>1</v>
      </c>
      <c r="D150" s="20" t="s">
        <v>74</v>
      </c>
      <c r="E150" s="32">
        <v>300</v>
      </c>
      <c r="F150" s="27">
        <f t="shared" si="31"/>
        <v>730.3</v>
      </c>
      <c r="G150" s="27">
        <f t="shared" si="31"/>
        <v>732.3</v>
      </c>
      <c r="H150" s="27">
        <f t="shared" si="31"/>
        <v>732.3</v>
      </c>
    </row>
    <row r="151" spans="1:8" ht="36" customHeight="1" x14ac:dyDescent="0.25">
      <c r="A151" s="11" t="s">
        <v>62</v>
      </c>
      <c r="B151" s="21">
        <v>10</v>
      </c>
      <c r="C151" s="21">
        <v>1</v>
      </c>
      <c r="D151" s="20" t="s">
        <v>74</v>
      </c>
      <c r="E151" s="32">
        <v>310</v>
      </c>
      <c r="F151" s="27">
        <v>730.3</v>
      </c>
      <c r="G151" s="27">
        <v>732.3</v>
      </c>
      <c r="H151" s="27">
        <v>732.3</v>
      </c>
    </row>
    <row r="152" spans="1:8" s="108" customFormat="1" ht="36" customHeight="1" x14ac:dyDescent="0.25">
      <c r="A152" s="112" t="s">
        <v>105</v>
      </c>
      <c r="B152" s="116">
        <v>99</v>
      </c>
      <c r="C152" s="116"/>
      <c r="D152" s="117"/>
      <c r="E152" s="97"/>
      <c r="F152" s="119">
        <v>0</v>
      </c>
      <c r="G152" s="118">
        <f t="shared" ref="G152:H156" si="32">+G153</f>
        <v>521</v>
      </c>
      <c r="H152" s="118">
        <f t="shared" si="32"/>
        <v>1059.9000000000001</v>
      </c>
    </row>
    <row r="153" spans="1:8" s="108" customFormat="1" ht="36" customHeight="1" x14ac:dyDescent="0.25">
      <c r="A153" s="111" t="s">
        <v>103</v>
      </c>
      <c r="B153" s="114">
        <v>99</v>
      </c>
      <c r="C153" s="114">
        <v>99</v>
      </c>
      <c r="D153" s="113"/>
      <c r="E153" s="120"/>
      <c r="F153" s="118">
        <v>0</v>
      </c>
      <c r="G153" s="118">
        <f t="shared" si="32"/>
        <v>521</v>
      </c>
      <c r="H153" s="118">
        <f t="shared" si="32"/>
        <v>1059.9000000000001</v>
      </c>
    </row>
    <row r="154" spans="1:8" s="108" customFormat="1" ht="36" customHeight="1" x14ac:dyDescent="0.25">
      <c r="A154" s="111" t="s">
        <v>66</v>
      </c>
      <c r="B154" s="114">
        <v>99</v>
      </c>
      <c r="C154" s="114">
        <v>99</v>
      </c>
      <c r="D154" s="113" t="s">
        <v>52</v>
      </c>
      <c r="E154" s="120"/>
      <c r="F154" s="118">
        <v>0</v>
      </c>
      <c r="G154" s="118">
        <f t="shared" si="32"/>
        <v>521</v>
      </c>
      <c r="H154" s="118">
        <f t="shared" si="32"/>
        <v>1059.9000000000001</v>
      </c>
    </row>
    <row r="155" spans="1:8" ht="24.75" customHeight="1" x14ac:dyDescent="0.25">
      <c r="A155" s="111" t="s">
        <v>103</v>
      </c>
      <c r="B155" s="114">
        <v>99</v>
      </c>
      <c r="C155" s="114">
        <v>99</v>
      </c>
      <c r="D155" s="113" t="s">
        <v>106</v>
      </c>
      <c r="E155" s="122"/>
      <c r="F155" s="118">
        <v>0</v>
      </c>
      <c r="G155" s="118">
        <f t="shared" si="32"/>
        <v>521</v>
      </c>
      <c r="H155" s="118">
        <f t="shared" si="32"/>
        <v>1059.9000000000001</v>
      </c>
    </row>
    <row r="156" spans="1:8" ht="20.25" customHeight="1" x14ac:dyDescent="0.25">
      <c r="A156" s="111" t="s">
        <v>103</v>
      </c>
      <c r="B156" s="114">
        <v>99</v>
      </c>
      <c r="C156" s="114">
        <v>99</v>
      </c>
      <c r="D156" s="113" t="s">
        <v>106</v>
      </c>
      <c r="E156" s="122">
        <v>900</v>
      </c>
      <c r="F156" s="118">
        <v>0</v>
      </c>
      <c r="G156" s="118">
        <f t="shared" si="32"/>
        <v>521</v>
      </c>
      <c r="H156" s="118">
        <f t="shared" si="32"/>
        <v>1059.9000000000001</v>
      </c>
    </row>
    <row r="157" spans="1:8" ht="30" customHeight="1" x14ac:dyDescent="0.25">
      <c r="A157" s="110" t="s">
        <v>103</v>
      </c>
      <c r="B157" s="109" t="s">
        <v>104</v>
      </c>
      <c r="C157" s="109" t="s">
        <v>104</v>
      </c>
      <c r="D157" s="115" t="s">
        <v>106</v>
      </c>
      <c r="E157" s="121">
        <v>990</v>
      </c>
      <c r="F157" s="118">
        <v>0</v>
      </c>
      <c r="G157" s="118">
        <v>521</v>
      </c>
      <c r="H157" s="118">
        <v>1059.9000000000001</v>
      </c>
    </row>
    <row r="158" spans="1:8" ht="15.75" x14ac:dyDescent="0.25">
      <c r="A158" s="99" t="s">
        <v>44</v>
      </c>
      <c r="B158" s="100"/>
      <c r="C158" s="103"/>
      <c r="D158" s="104"/>
      <c r="E158" s="107"/>
      <c r="F158" s="105">
        <f>+F146+F140+F93+F64+F52+F44+F7</f>
        <v>65669.599999999991</v>
      </c>
      <c r="G158" s="105">
        <f>+G152+G146+G140+G93+G64+G52+G44+G7</f>
        <v>47829.200000000004</v>
      </c>
      <c r="H158" s="105">
        <f>+H152+H146+H140+H93+H64+H52+H44+H7</f>
        <v>49755.4</v>
      </c>
    </row>
    <row r="159" spans="1:8" x14ac:dyDescent="0.25">
      <c r="A159" s="98"/>
      <c r="B159" s="98"/>
      <c r="C159" s="102"/>
      <c r="D159" s="101"/>
      <c r="E159" s="106"/>
      <c r="F159" s="98"/>
      <c r="G159" s="98"/>
      <c r="H159" s="98"/>
    </row>
    <row r="160" spans="1:8" x14ac:dyDescent="0.25">
      <c r="A160" s="98"/>
      <c r="B160" s="98"/>
      <c r="C160" s="102"/>
      <c r="D160" s="101"/>
      <c r="E160" s="106"/>
      <c r="F160" s="98"/>
      <c r="G160" s="98"/>
      <c r="H160" s="98"/>
    </row>
    <row r="161" spans="3:4" x14ac:dyDescent="0.25">
      <c r="C161" s="24"/>
      <c r="D161" s="23"/>
    </row>
    <row r="162" spans="3:4" x14ac:dyDescent="0.25">
      <c r="C162" s="24"/>
      <c r="D162" s="23"/>
    </row>
    <row r="163" spans="3:4" x14ac:dyDescent="0.25">
      <c r="C163" s="24"/>
      <c r="D163" s="23"/>
    </row>
    <row r="164" spans="3:4" x14ac:dyDescent="0.25">
      <c r="C164" s="24"/>
      <c r="D164" s="23"/>
    </row>
    <row r="165" spans="3:4" x14ac:dyDescent="0.25">
      <c r="C165" s="24"/>
      <c r="D165" s="23"/>
    </row>
    <row r="166" spans="3:4" x14ac:dyDescent="0.25">
      <c r="C166" s="24"/>
      <c r="D166" s="23"/>
    </row>
    <row r="167" spans="3:4" x14ac:dyDescent="0.25">
      <c r="C167" s="24"/>
      <c r="D167" s="23"/>
    </row>
    <row r="168" spans="3:4" x14ac:dyDescent="0.25">
      <c r="D168" s="23"/>
    </row>
    <row r="169" spans="3:4" x14ac:dyDescent="0.25">
      <c r="D169" s="23"/>
    </row>
  </sheetData>
  <mergeCells count="6">
    <mergeCell ref="B1:H1"/>
    <mergeCell ref="A5:A6"/>
    <mergeCell ref="B5:E5"/>
    <mergeCell ref="F5:H5"/>
    <mergeCell ref="A3:H3"/>
    <mergeCell ref="E2:H2"/>
  </mergeCells>
  <pageMargins left="0.31496062992125984" right="0.31496062992125984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2022-11-28T04:53:12Z</dcterms:modified>
</cp:coreProperties>
</file>